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195" windowHeight="9210"/>
  </bookViews>
  <sheets>
    <sheet name="kluczowe " sheetId="4" r:id="rId1"/>
  </sheets>
  <definedNames>
    <definedName name="_xlnm.Print_Area" localSheetId="0">'kluczowe '!$A$1:$E$159</definedName>
  </definedNames>
  <calcPr calcId="125725"/>
</workbook>
</file>

<file path=xl/calcChain.xml><?xml version="1.0" encoding="utf-8"?>
<calcChain xmlns="http://schemas.openxmlformats.org/spreadsheetml/2006/main">
  <c r="D153" i="4"/>
  <c r="C153"/>
  <c r="D145"/>
  <c r="C145"/>
  <c r="D141"/>
  <c r="C141"/>
  <c r="D130"/>
  <c r="C130"/>
  <c r="D116"/>
  <c r="D157"/>
  <c r="C116"/>
  <c r="C157"/>
  <c r="D106"/>
  <c r="C106"/>
  <c r="D100"/>
  <c r="C100"/>
  <c r="D93"/>
  <c r="C93"/>
  <c r="D84"/>
  <c r="C84"/>
  <c r="D78"/>
  <c r="C78"/>
  <c r="D60"/>
  <c r="C60"/>
  <c r="D54"/>
  <c r="C54"/>
  <c r="D37"/>
  <c r="C37"/>
  <c r="D31"/>
  <c r="C31"/>
  <c r="D26"/>
  <c r="C26"/>
  <c r="D22"/>
  <c r="C22"/>
  <c r="D17"/>
  <c r="C17"/>
  <c r="D13"/>
  <c r="D107"/>
  <c r="C13"/>
  <c r="C107"/>
  <c r="D67"/>
  <c r="C67"/>
  <c r="D70"/>
  <c r="C70"/>
  <c r="D156"/>
  <c r="C156"/>
  <c r="D119"/>
  <c r="C119"/>
  <c r="D63"/>
  <c r="C63"/>
</calcChain>
</file>

<file path=xl/sharedStrings.xml><?xml version="1.0" encoding="utf-8"?>
<sst xmlns="http://schemas.openxmlformats.org/spreadsheetml/2006/main" count="346" uniqueCount="248">
  <si>
    <t>Miasto Radom</t>
  </si>
  <si>
    <t>Nazwa / Tytuł
projektu</t>
  </si>
  <si>
    <t>Budowa obwodnicy południowej w Radomiu</t>
  </si>
  <si>
    <t>Budowa wewnętrznej obwodnicy miasta Siedlce</t>
  </si>
  <si>
    <t>Termy Gostynińskie</t>
  </si>
  <si>
    <t>Płocki Park Przemysłowo - Technologiczny Spółka Akcyjna</t>
  </si>
  <si>
    <t xml:space="preserve">Miasto Gostynin </t>
  </si>
  <si>
    <t>Miasto Stołeczne Warszawa</t>
  </si>
  <si>
    <t>Budowa skrzyżowania drogi krajowej nr 2 z Trasą Siekierkowską.</t>
  </si>
  <si>
    <t>Budowa parkingów strategicznych „Parkuj i Jedź” (Park &amp; Ride) – II etap</t>
  </si>
  <si>
    <t>Rozwój infrastruktury teleinformatycznej i e – usług w policji mazowieckiej</t>
  </si>
  <si>
    <t>Komenda Wojewódzka Policji z siedzibą w Radomiu</t>
  </si>
  <si>
    <t xml:space="preserve"> Miasto Siedlce</t>
  </si>
  <si>
    <t>Gmina Miejska Ciechanów</t>
  </si>
  <si>
    <t xml:space="preserve">Rozwój elektronicznej administracji w samorządach województwa mazowieckiego wspomagającej niwelowanie dwudzielności potencjału województwa </t>
  </si>
  <si>
    <t>Przyspieszenie wzrostu konkurencyjności  województwa mazowieckiego, przez budowanie społeczeństwa informacyjnego i gospodarki opartej na wiedzy poprzez stworzenie zintegrowanych baz wiedzy o Mazowszu</t>
  </si>
  <si>
    <t>Uruchomienie lotniska komunikacyjnego poprzez modernizację istniejącej infrastruktury oraz budowę nowej związanej z obsługą samolotów i pasażerów na terenie byłego lotniska wojskowego w Modlinie (Nowy Dwór Mazowiecki).</t>
  </si>
  <si>
    <t xml:space="preserve">Orientacyjny
koszt
całkowity (zł)
</t>
  </si>
  <si>
    <t xml:space="preserve">PRIORYTET I - Tworzenie warunków dla rozwoju potencjału innowacyjnego i przedsiębiorczości na Mazowszu </t>
  </si>
  <si>
    <t>PRIORYTET III - Regionalny system transportowy</t>
  </si>
  <si>
    <t xml:space="preserve">PRIORYTET IV -  Inwestycje w ochronę środowiska </t>
  </si>
  <si>
    <t>PRIORYTET II - e - Rozwój Województwa Mazowieckiego</t>
  </si>
  <si>
    <t xml:space="preserve">Przebudowa drogi wojewódzkiej nr 721 relacji Nadarzyn – Duchnów;
1) Rozbudowa odcinka w granicach miasta Piaseczno do przekroju dwujezdniowego
2) Przebudowa odcinka od dr. krajowej nr 7 do dr. krajowej nr 8
</t>
  </si>
  <si>
    <t>Miasto Ostrołęka</t>
  </si>
  <si>
    <t>Stacja segregacji  odpadów komunalnych miasta Ostrołęki i gmin powiatu ostrołęckiego</t>
  </si>
  <si>
    <t>Budowa Zintegrowanego Systemu Gospodarki Odpadami Komunalnymi dla gmin rejonu ciechanowskiego</t>
  </si>
  <si>
    <t>Przebudowa drogi wojewódzkiej nr 719 relacji Warszawa – Kamion; 
1) Rozbudowa odc. w Pruszkowie od ul. Partyzantów do ul. Bohaterów Warszawy do przekroju 2 x 2 
2) Przebudowa odcinka Pruszków - Milanówek
3) Budowa obwodnic Milanówka i Grodziska Maz. 
4) Rozbudowa odcinka Warszawa - Pruszków do przekroju 2 x 3</t>
  </si>
  <si>
    <t>Droga wojewódzka nr 579 relacji Kazuń Polski - Radziejowice; (dokumentacja + roboty budowlane + Inżynier Kontraktu)</t>
  </si>
  <si>
    <t>PRIORYTET VII - Tworzenie i poprawa warunków dla rozwoju kapitału ludzkiego</t>
  </si>
  <si>
    <t>Orientacyjna kwota z EFRR (zł)</t>
  </si>
  <si>
    <t>Budowa obwodnicy Konstancina i Góry Kalwarii</t>
  </si>
  <si>
    <t>Rozbudowa i modernizacja infrastruktury uzdrowiskowej Konstancina-Zdrój</t>
  </si>
  <si>
    <t>Lp.</t>
  </si>
  <si>
    <t xml:space="preserve">PRIORYTET VI - Wykorzystanie walorów naturalnych i kulturowych dla rozwoju turystyki i reakreacji </t>
  </si>
  <si>
    <t>Mazowiecki Port Lotniczy Warszawa-Modlin Sp. z o. o.</t>
  </si>
  <si>
    <t>Samorząd Województwa Mazowieckiego</t>
  </si>
  <si>
    <t>Beneficjent</t>
  </si>
  <si>
    <t>Budowa odcinka tzw. Paszkowianki, nowego połączenia drogowego po zachodniej stronie 
Warszawy, od drogi wojewódzkiej nr 719 do węzła autostradowego A2</t>
  </si>
  <si>
    <t>Uzdrowisko Konstancin Zdrój Sp. z o.o.</t>
  </si>
  <si>
    <t>Internet dla Mazowsza</t>
  </si>
  <si>
    <t xml:space="preserve">Rozwój e-usług i ich dostępu dla obywateli w ramach Mazowieckiej Sieci Społeczeństwa Informacyjnego  „M@zowszanie” </t>
  </si>
  <si>
    <t>SUMA</t>
  </si>
  <si>
    <t>Indykatywny Wykaz Indywidualnych Projektów Kluczowych dla RPO WM 2007 - 2013</t>
  </si>
  <si>
    <t>Koleje Mazowieckie - KM Sp.z o.o.</t>
  </si>
  <si>
    <t>Modernizacja elektrycznych zespołów trakcyjnych</t>
  </si>
  <si>
    <t>Rozbudowa Wojewódzkiego Szpitala Zespolonego w Płocku wraz z wyposażeniem</t>
  </si>
  <si>
    <t xml:space="preserve">Budowa Pawilonu Ginekologiczno - Położniczego z wykorzystaniem istniejącej konstrukcji w Radomskim Szpitalu Specjalistycznym im. Dr Tytusa Chałubińskiego wraz z jego wyposażeniem </t>
  </si>
  <si>
    <t>Zwiększenie dostępności i jakości usług medycznych świadczonych w samodzielnym publicznym specjalistycznym szpitalu zachodnim im. Jana Pawła II w Grodzisku Mazowieckim poprzez zakup specjalistycznego sprzętu medycznego wraz z niezbędnym wyposażeniem</t>
  </si>
  <si>
    <t>Wojewódzki Szpital Bródnowski</t>
  </si>
  <si>
    <t>Wojewódzki Szpital Zespolony w Płocku</t>
  </si>
  <si>
    <t>Radomski Szpital Specjalistyczny</t>
  </si>
  <si>
    <t>Szpital Zachodni w Grodzisku Mazowieckim</t>
  </si>
  <si>
    <t>Muzeum Wsi Radomskiej w Radomiu</t>
  </si>
  <si>
    <t>Państwowe Muzeum Archeologiczne w Warszawie</t>
  </si>
  <si>
    <t>Muzeum Niepodległości w Warszawie</t>
  </si>
  <si>
    <t>Parafia pw. Św. Krzyża w Warszawie</t>
  </si>
  <si>
    <t>Muzeum Wsi Mazowieckiej w Sierpcu</t>
  </si>
  <si>
    <t>Budowa drogi wojewódzkiej nr 627 na odc. od km 57+722 do km 60+778 wraz z budową mostu przez rzekę Bug oraz rozbiórką starego mostu</t>
  </si>
  <si>
    <t>Rozbudowa drogi wojewódzkiej nr 617 relacji Przasnysz – Ciechanów, na całej długości, tj. od km 0+000 do km 23+885</t>
  </si>
  <si>
    <t>Rozbudowa drogi wojewódzkiej nr 732 relacji Stary Gózd – Przytyk, na całej długości, tj. od km 0+000 do km 16+580</t>
  </si>
  <si>
    <t>Droga wojewódzka nr 575 relacji Płock - Kazuń, na odcinku od dr. kr. Nr 50 do m. Śladów wraz z budową nowego mostu przez rz. Bzurę</t>
  </si>
  <si>
    <t>Poprawa regionalnego systemu transportowego przez budowę w Ciechanowie pętli łączącej drogi krajowe nr 50 i 60, drogi wojewódzkie 617 i 615 oraz siedem dróg powiatowych</t>
  </si>
  <si>
    <t>Stworzenie powiązań kooperacyjnych miedzy sferą badawczą a przedsiębiorstwami w celu poprawy konkurencyjności regionu i zwiększenia spójności gospodarczej i społecznej</t>
  </si>
  <si>
    <t>Instytut Problemów Jądrowych im. Andrzeja Sołtana w Świerku</t>
  </si>
  <si>
    <t>Przebudowa ul. Modlińskiej na odc. od Mostu Grota Roweckiego do mostu nad Kanałem Żerańskim</t>
  </si>
  <si>
    <t>Miasto Płock</t>
  </si>
  <si>
    <t>Modernizacja wiaduktu nad torami PKP w ciągu ul. Powązkowskiej</t>
  </si>
  <si>
    <t>PRIORYTET V - Wzmacnianie roli miast w rozwoju regionu</t>
  </si>
  <si>
    <t>Rewitalizacja Rynku Mariackiego w Węgrowie</t>
  </si>
  <si>
    <t>Miasto Węgrów</t>
  </si>
  <si>
    <t>Skarbiec dziedzictwa kultury - Bazylika Archikatedralna i Muzeum Archidiecezji Warszawskiej</t>
  </si>
  <si>
    <t>Parafia Archikatedralna św. Jana Chrzciciela w Warszawie</t>
  </si>
  <si>
    <t>Muzeum Pałac w Wilanowie</t>
  </si>
  <si>
    <t>Budowa budynku dydaktycznego dla potrzeb Wydziału Lingwistyki Stosowanej i Filologii Wschodniosłowiańskich oraz Wydziału Neofilologii Uniwersytetu Warszawskiego w rejonie ulic Lipowej - Dobrej - Wiślanej - Browarnej w Warszawie - Etap I</t>
  </si>
  <si>
    <t>Uniwersytet Warszawski</t>
  </si>
  <si>
    <t>Poprawa jakości infrastruktury dydaktyki Państwowej Wyższej Szkoły Zawodowej w Płocku</t>
  </si>
  <si>
    <t>PWSZ w Płocku</t>
  </si>
  <si>
    <t>Rozbudowa i zakup wyposażenia Nauczycielskiego Kolegium Języków Obcych w Siedlcach</t>
  </si>
  <si>
    <t>Samorząd Województwa Mazowieckiego/Nauczycielskie Kolegium Języków Obcych w Siedlcach</t>
  </si>
  <si>
    <t>Warszawska Przestrzeń Technologiczna - Centrum Przedsiębiorczości Smolna 6</t>
  </si>
  <si>
    <t>Budowa ul. Nowolazurowej na odcinku od Al. Jerozolimskich do Trasy AK – Zadanie A od Al. Jerozolimskich do ul. ks. Juliana Chrościckiego</t>
  </si>
  <si>
    <t>Odnowa zabytkowych obiektów i przestrzeni publicznej w Szydłowcu poprawa funkcjonalności i dostępności infrastruktury kulturalnej i turystycznej dla mieszkańców Mazowsza</t>
  </si>
  <si>
    <t>Gmina Szydłowiec</t>
  </si>
  <si>
    <t>Rewaloryzacja i adaptacja przedpola Pałacu w Wilanowie, barokowej perły mazowieckich rezydencji królewskich dla potrzeb obsługi i recepcji turystycznej - etap I</t>
  </si>
  <si>
    <t xml:space="preserve"> "Matecznik Mazowsze" - centrum folklorystyczne</t>
  </si>
  <si>
    <t xml:space="preserve">Renowacja Kościoła Świętego Krzyża wraz z zabudowaniami poklasztornymi w Warszawie jako ważnego obiektu dziedzictwa kultury narodowej </t>
  </si>
  <si>
    <t>Zaplecze noclegowe Matecznik Mazowsze wraz z adaptacją stajni na Karczmę Staropolską</t>
  </si>
  <si>
    <t>Modernizacja systemu neuronawigacji poprzez uzupełniający zakup oprogramowania do operacji prowadzonych obrazem w zakresie centralnego układu nerwowego</t>
  </si>
  <si>
    <t>Przebudowa dziedzińca Arsenału Warszawskiego wraz z otoczeniem</t>
  </si>
  <si>
    <t>Zdarzyło się kiedyś nad wodą - trasa turystyczna w radomskim skansenie</t>
  </si>
  <si>
    <t>Międzygminny Związek Regionu Ciechanowskiego</t>
  </si>
  <si>
    <t>Zabytkowy Park Mazowsza wizytówką regionu</t>
  </si>
  <si>
    <t>Budowa Muzeum – Miejsce Pamięci Palmiry</t>
  </si>
  <si>
    <t>Zakup 11 nowych, dwukabinowych lokomotyw elektrycznych przeznaczonych do prowadzenia składów pociągów pasażerskich zmiennokierunkowych, złożonych z wagonów typu push-pull ze świadczeniem usług serwisowych w okresie czterech lat od daty przekazania każdej lokomotywy oraz przeszkoleniem pracowników zamawiającego</t>
  </si>
  <si>
    <t>Rozbudowa drogi wojewódzkiej nr 724 relacji Warszawa - Góra Kalwaria wraz z przebudową mostu przez rzekę Jeziorkę w m. Konstancin Jeziorna</t>
  </si>
  <si>
    <t>Indykatywny Wykaz Indywidualnych Projektów Kluczowych dla RPO WM 2007 - 2013  -  Lista rezerwowa</t>
  </si>
  <si>
    <t>Rozbudowa ulicy Otolińskiej w Płocku wraz z brakującą infrastrukturą</t>
  </si>
  <si>
    <t>Rozbudowa drogi wojewódzkiej nr 637 relacji Warszawa - Węgrów, na odc. od km 44+000 do km 79+362</t>
  </si>
  <si>
    <t>Centrum Badawcze Polskiej Akademii Nauk "Konwersja Energii i Źródła Odnawialne w gminie Jabłonna"</t>
  </si>
  <si>
    <t>Państwowy Zespół Ludowy Pieśni i Tańca "Mazowsze" im. Tadeusza Sygietyńskiego</t>
  </si>
  <si>
    <t>Wzmocnienie potencjału innowacyjnego ośrodka w Świerku w zakresie rozwoju technologii wykorzystujących promieniowanie</t>
  </si>
  <si>
    <t>Budowa Parku Naukowo Technologicznego wraz z modernizacją infrastruktury towarzyszącej ośrodka w Świerku</t>
  </si>
  <si>
    <t>Instytut Podstawowych Problemów Techniki PAN</t>
  </si>
  <si>
    <t>Płocki Park Przemysłowo - Technologiczny I</t>
  </si>
  <si>
    <t>Budowa centrum kulturalno - rekreacyjnego w Muzeum Wsi Mazowieckiej w Sierpcu</t>
  </si>
  <si>
    <t>Zakup kolejowego taboru pasażerskiego do obsługi połączeń regionalnych na linii Warszawskiej Kolei Dojazdowej w Warszawskim Obszarze Metropolitalnym</t>
  </si>
  <si>
    <t>Warszawska Kolej Dojazdowa Sp. z o.o.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</si>
  <si>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</si>
  <si>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</si>
  <si>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</si>
  <si>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</si>
  <si>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</si>
  <si>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</si>
  <si>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</si>
  <si>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</si>
  <si>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</si>
  <si>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</si>
  <si>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</si>
  <si>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</si>
  <si>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</si>
  <si>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</si>
  <si>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</si>
  <si>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</si>
  <si>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</si>
  <si>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</si>
  <si>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</si>
  <si>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</si>
  <si>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</si>
  <si>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</si>
  <si>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</si>
  <si>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</si>
  <si>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</si>
  <si>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</si>
  <si>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</si>
  <si>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</si>
  <si>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</si>
  <si>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</si>
  <si>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</si>
  <si>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</si>
  <si>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</si>
  <si>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</si>
  <si>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</si>
  <si>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</si>
  <si>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</si>
  <si>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</si>
  <si>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</si>
  <si>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</si>
  <si>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</si>
  <si>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</si>
  <si>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</si>
  <si>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</si>
  <si>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</si>
  <si>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</si>
  <si>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</si>
  <si>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</si>
  <si>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</si>
  <si>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</si>
  <si>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</si>
  <si>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</si>
  <si>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Kompleksowa poprawa oferty kulturalnej i wzrost dostępności do kultury obiektów Muzeum Niepodległości w Warszawie poprzez rewitalizację i modernizację oddziału - Cytadeli Warszawskiej - w szczególności X Pawilonu, XI Pawilonu, Bramy Bielańskiej i dziedzińca</t>
  </si>
  <si>
    <t>Kompleksowe uzbrojenie terenu przeznaczonego pod utworzenie Interdyscyplinarnego Centrum Innowacji w Grodzisku Mazowieckim dla rozwoju innowacyjności na Mazowszu</t>
  </si>
  <si>
    <t>Agencja Rozwoju Mazowsza S.A.</t>
  </si>
  <si>
    <t>Warszawska Przestrzeń Technologiczna - Centrum Kreatywności Targowa 56</t>
  </si>
  <si>
    <t>Warszawska Przestrzeń Technologiczna - Centrum Innowacji Filtrowa 1a</t>
  </si>
  <si>
    <t>Utworzenie Interdyscyplinarnego Centrum Innowacji w Grodzisku Mazowieckim dla rozwoju innowacyjności na Mazowszu</t>
  </si>
  <si>
    <t xml:space="preserve">1.4. Wzmocnienie instytucji otoczenia biznesu                                                                                                                               </t>
  </si>
  <si>
    <t xml:space="preserve">   1.1. Wzmocnienie sektora badawczo-rozwojowego                                                                                                                                                              </t>
  </si>
  <si>
    <t xml:space="preserve">  </t>
  </si>
  <si>
    <t>1.7. Promocja gospodarcza</t>
  </si>
  <si>
    <t>Park Innowacyjny Celestynów Unipress-budowa infrastruktury technicznej</t>
  </si>
  <si>
    <t>Mazowsze - promocja gospodarcza serca Polski</t>
  </si>
  <si>
    <t xml:space="preserve">2.1.Przeciwdziałanie wykluczeniu informacyjnemu </t>
  </si>
  <si>
    <t xml:space="preserve">2.2.Rozwój e-usług </t>
  </si>
  <si>
    <t>Modernizacja i rozbudowa sieci teleinformatycznej Urzędu m. st. Warszawy</t>
  </si>
  <si>
    <t>3.1. Infrastruktura drogowa</t>
  </si>
  <si>
    <t>3.2. Regionalny transport publiczny</t>
  </si>
  <si>
    <t>3.3. Lotniska i infrastruktura lotnicza</t>
  </si>
  <si>
    <t xml:space="preserve">4.2. Ochrona powierzchni ziemi  </t>
  </si>
  <si>
    <t>5.2. Rewitalizacja miast</t>
  </si>
  <si>
    <t xml:space="preserve">6.1.Kultura </t>
  </si>
  <si>
    <t xml:space="preserve">6.2.Turystyka </t>
  </si>
  <si>
    <t>7.1. Infrastruktura służąca ochronie zdrowia i życia</t>
  </si>
  <si>
    <t>7.2. Infrastruktura służąca edukacji</t>
  </si>
  <si>
    <t xml:space="preserve">4.1.Gospodarka wodno-ściekowa </t>
  </si>
  <si>
    <t>Uporządkowanie gospodarki ściekowej w zlewni jezior Ciechomickiego, Górskiego i Zdworskiego w gminie Łąck-etap I</t>
  </si>
  <si>
    <t>Gmina Łąck</t>
  </si>
  <si>
    <t>Budowa kanalizacji sanitarnej w gminie Mszczonów oraz rozbudowa i modernizacja oczyszczalni ścieków w miejscowości Grabce Józefpolskie</t>
  </si>
  <si>
    <t xml:space="preserve">Gmina Mszczonów </t>
  </si>
  <si>
    <t>Kompleksowa kanalizacja Miasta i Gminy – jako realizacja programu ochrony środowiska wschodniego Mazowsza</t>
  </si>
  <si>
    <t>Miasto i Gmina Łosice</t>
  </si>
  <si>
    <t>Budowa kanalizacji sanitarnej w gminie Wiskitki oraz budowa oczyszczalni ścieków w miejscowości Guzów</t>
  </si>
  <si>
    <t xml:space="preserve">Gmina Wiskitki </t>
  </si>
  <si>
    <t>Budowa kanalizacji sanitarnej w gminie Puszcza Mariańska oraz rozbudowa i modernizacja oczyszczalni ścieków w miejscowości Bartniki</t>
  </si>
  <si>
    <t xml:space="preserve">Gmina Puszcza Mariańska </t>
  </si>
  <si>
    <t>Budowa kanalizacji sanitarnej w gminie Żabia Wola oraz budowa oczyszczalni ścieków w miejscowości Żabia Wola</t>
  </si>
  <si>
    <t xml:space="preserve">Gmina Żabia Wola </t>
  </si>
  <si>
    <t>Dokończenie budowy ochronnego systemu kanalizacyjnego Zalewu Zegrzyńskiego na terenach Gmin Nieporęt i Serock - wchodzących w skład Aglomeracji Serock, w celu przeciwdziałania degredacji krajobrazu i środowiska przyrodniczego na Mazowszu</t>
  </si>
  <si>
    <t>Gmina Nieporęt</t>
  </si>
  <si>
    <t>Ochrona Kampinoskiego Parku Narodowego poprzez rozbudowę oczyszczalni ścieków Mokre Łąki w Truskawiu wraz z budową kanalizacji sanitarnej i sieci wodociągowej w Gminie Izabelin</t>
  </si>
  <si>
    <t>Gmina Izabelin</t>
  </si>
  <si>
    <t>Kompleksowa Modernizacja Gospodarki Odpadami Komunalnymi w gminie Grodzisk Mazowiecki</t>
  </si>
  <si>
    <t>Gmina Grodzisk Mazowiecki</t>
  </si>
  <si>
    <t>Program rozwoju szlaku kultury żydowskiej na Mazowszu</t>
  </si>
  <si>
    <t>Stowarzyszenie Żydowski Instytut Historyczny w Polsce</t>
  </si>
  <si>
    <t>ROMANO KHER - CYGAŃSKI DOM - kultura i edukacja</t>
  </si>
  <si>
    <t>Radomskie Stowarzyszenie Romów "Romano Waśt" (Pomocna Dłoń)</t>
  </si>
  <si>
    <t>Remont z elementami przebudowy zabytkowego budynku Teatru Polskiego w Warszawie</t>
  </si>
  <si>
    <t>Teatr Polski w Warszawie</t>
  </si>
  <si>
    <t>Budowa Oranżerii na terenie Zespołu Pałacowo-Parkowego Muzeum Romantyzmu w Opinogórze</t>
  </si>
  <si>
    <t>Muzeum Romantyzmu w Opinogórze</t>
  </si>
  <si>
    <t>53.</t>
  </si>
  <si>
    <t>54.</t>
  </si>
  <si>
    <t>55.</t>
  </si>
  <si>
    <t>56.</t>
  </si>
  <si>
    <t>57.</t>
  </si>
  <si>
    <t>Priorytety łącznie</t>
  </si>
  <si>
    <t>1.3. Kompleksowe przygotowanie terenów pod działalność gospodarczą</t>
  </si>
  <si>
    <t>Centralny Ośrodek Szkolenia Inspekcji Transportu Drogowego-Rewitalizacja obiektów WITD w Radomiu</t>
  </si>
  <si>
    <t>Mazowiecki Wojewódzki Inspektor Transportu Drogowego</t>
  </si>
  <si>
    <t xml:space="preserve">Odbudowa dróg gminnych: G5, G9, G30, G37, G38, G39, G42, G45, uszkodzonych w wyniku powodzi 2010 r. na terenie gminy Słubice </t>
  </si>
  <si>
    <t>Gmina Słubice</t>
  </si>
  <si>
    <t>4.4. Ochrona przyrody, zagrożenia, systemy monitoringu</t>
  </si>
  <si>
    <t>58.</t>
  </si>
  <si>
    <t>Zintegrowany monitoring wód i zlewni Jeziora Zegrzyńskiego</t>
  </si>
  <si>
    <t>Powiat Legionowski</t>
  </si>
  <si>
    <t>Politechnika Radomska im. K. Pułaskiego</t>
  </si>
  <si>
    <t>Orientacyjna kwota dofinansowania z EFRR (zł)</t>
  </si>
  <si>
    <t>59.</t>
  </si>
  <si>
    <t>Rewitalizacja zabytkowych budynków dawnego kolegium i dawnej kolegiaty Św. Michała w Płocku</t>
  </si>
  <si>
    <t>Aparatura WCB (Weterynaryjne Centrum Badawcze)</t>
  </si>
  <si>
    <t>Rozbudowa laboratoriow i stworzenie prototypów linii doświadczalnych dla innowacyjnych technologii  przygotowanych do wdrożenia przez grupy badawcze Instytutu Wysokich Ciśnień Polskiej Akademii Nauk</t>
  </si>
  <si>
    <t>Warszawska Przestrzeń Technologiczna - Centrum Zarządzania Innowacjami i Transferem Technologii Politechniki Warszawskiej</t>
  </si>
  <si>
    <t>Doposażenie Instytutu Eksploatacji Pojazdów i Maszyn Politechniki Radomskiej im. K. Pułaskiego w aparaturę naukowo - dydaktyczną z zakresu bezpieczeństwa ruchu drogowego oraz ochrony przed skażeniami motoryzacyjnymi środowiska</t>
  </si>
  <si>
    <t>Szkoła Główna Gospodarstwa Wiejskiego w Warszawie</t>
  </si>
  <si>
    <t>Instytut Wysokich Ciśnień Polskiej Akademii Nauk (IWC PAN)</t>
  </si>
  <si>
    <t>Politechnika Warszawska</t>
  </si>
  <si>
    <t>E-usługi w ochronie zdrowia</t>
  </si>
  <si>
    <t>60.</t>
  </si>
  <si>
    <t>61.</t>
  </si>
  <si>
    <t>62.</t>
  </si>
  <si>
    <t>63.</t>
  </si>
  <si>
    <t>Szpital Kliniczny im. ks. Anny Mazowieckiej w Warszawie</t>
  </si>
  <si>
    <t>64.</t>
  </si>
  <si>
    <t>Uniwersytet Przyrodniczo-Humanistyczny w Siedlcach</t>
  </si>
  <si>
    <t>Budowa budynku Wydziału Humanistycznego z Pracownią Rzeźby dla Uniwersytetu Przyrodniczo-Humanistycznego w Siedlcach przy ul.Żytniej -II etap.</t>
  </si>
  <si>
    <t>Rozbudowa drogi wojewódzkiej nr 728 relacji Grójec - Nowe Miasto n/Pilicą - gr. Województwa, odcinek od km 0+500 do km 20+809</t>
  </si>
  <si>
    <t>Przebudowa drogi wojewódzkiej nr 631 relacji Nowy Dwór Maz. – Warszawa; Rozbudowa odcinka Zielonka - granica Warszawy do przekroju dwujezdniowego</t>
  </si>
  <si>
    <t>16 sierpnia 2011 r.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</si>
</sst>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name val="Czcionka tekstu podstawowego"/>
      <charset val="238"/>
    </font>
    <font>
      <sz val="8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Protection="1"/>
    <xf numFmtId="0" fontId="4" fillId="0" borderId="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/>
    <xf numFmtId="0" fontId="5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1" fillId="0" borderId="0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center" vertical="top" wrapText="1"/>
    </xf>
    <xf numFmtId="4" fontId="4" fillId="0" borderId="0" xfId="0" applyNumberFormat="1" applyFont="1" applyBorder="1" applyAlignment="1" applyProtection="1">
      <alignment horizontal="left" vertical="center"/>
    </xf>
    <xf numFmtId="4" fontId="5" fillId="0" borderId="2" xfId="0" applyNumberFormat="1" applyFont="1" applyBorder="1" applyAlignment="1" applyProtection="1">
      <alignment horizontal="left" vertical="center"/>
    </xf>
    <xf numFmtId="4" fontId="1" fillId="0" borderId="0" xfId="0" applyNumberFormat="1" applyFont="1" applyBorder="1"/>
    <xf numFmtId="4" fontId="5" fillId="0" borderId="0" xfId="0" applyNumberFormat="1" applyFont="1" applyBorder="1" applyAlignment="1" applyProtection="1">
      <alignment horizontal="center" vertical="top" wrapText="1"/>
    </xf>
    <xf numFmtId="4" fontId="1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1" fillId="0" borderId="0" xfId="0" applyNumberFormat="1" applyFont="1"/>
    <xf numFmtId="4" fontId="5" fillId="0" borderId="0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top" wrapText="1"/>
    </xf>
    <xf numFmtId="3" fontId="3" fillId="0" borderId="0" xfId="0" applyNumberFormat="1" applyFont="1"/>
    <xf numFmtId="0" fontId="3" fillId="0" borderId="0" xfId="0" applyFont="1"/>
    <xf numFmtId="0" fontId="3" fillId="0" borderId="4" xfId="0" applyFont="1" applyBorder="1"/>
    <xf numFmtId="0" fontId="3" fillId="0" borderId="1" xfId="0" applyFont="1" applyBorder="1"/>
    <xf numFmtId="0" fontId="3" fillId="0" borderId="0" xfId="0" applyFont="1" applyBorder="1"/>
    <xf numFmtId="3" fontId="5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" fontId="5" fillId="0" borderId="1" xfId="0" applyNumberFormat="1" applyFont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center" wrapText="1" readingOrder="1"/>
    </xf>
    <xf numFmtId="0" fontId="1" fillId="0" borderId="6" xfId="0" applyFont="1" applyFill="1" applyBorder="1" applyAlignment="1">
      <alignment horizontal="left" vertical="center" wrapText="1" readingOrder="1"/>
    </xf>
    <xf numFmtId="0" fontId="9" fillId="4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 readingOrder="1"/>
    </xf>
    <xf numFmtId="0" fontId="1" fillId="2" borderId="1" xfId="0" applyFont="1" applyFill="1" applyBorder="1" applyAlignment="1">
      <alignment horizontal="left" vertical="center" wrapText="1" readingOrder="1"/>
    </xf>
    <xf numFmtId="3" fontId="1" fillId="2" borderId="4" xfId="0" applyNumberFormat="1" applyFont="1" applyFill="1" applyBorder="1" applyAlignment="1">
      <alignment horizontal="center" vertical="top" wrapText="1" readingOrder="1"/>
    </xf>
    <xf numFmtId="3" fontId="1" fillId="2" borderId="4" xfId="0" applyNumberFormat="1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7" fillId="3" borderId="5" xfId="0" applyFont="1" applyFill="1" applyBorder="1" applyAlignment="1">
      <alignment horizontal="left" vertical="center" wrapText="1" readingOrder="1"/>
    </xf>
    <xf numFmtId="0" fontId="7" fillId="3" borderId="4" xfId="0" applyFont="1" applyFill="1" applyBorder="1" applyAlignment="1">
      <alignment horizontal="left" vertical="center" wrapText="1" readingOrder="1"/>
    </xf>
    <xf numFmtId="0" fontId="7" fillId="3" borderId="5" xfId="0" applyFont="1" applyFill="1" applyBorder="1" applyAlignment="1">
      <alignment horizontal="left" vertical="center" wrapText="1" readingOrder="1"/>
    </xf>
    <xf numFmtId="0" fontId="3" fillId="0" borderId="5" xfId="0" applyFont="1" applyBorder="1" applyAlignment="1"/>
    <xf numFmtId="0" fontId="5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5" fillId="5" borderId="4" xfId="0" applyFont="1" applyFill="1" applyBorder="1" applyAlignment="1"/>
    <xf numFmtId="0" fontId="2" fillId="5" borderId="5" xfId="0" applyFont="1" applyFill="1" applyBorder="1" applyAlignment="1"/>
    <xf numFmtId="0" fontId="3" fillId="5" borderId="5" xfId="0" applyFont="1" applyFill="1" applyBorder="1" applyAlignment="1"/>
    <xf numFmtId="0" fontId="3" fillId="5" borderId="3" xfId="0" applyFont="1" applyFill="1" applyBorder="1" applyAlignment="1"/>
    <xf numFmtId="0" fontId="5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8" fillId="6" borderId="4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>
      <alignment vertical="center" wrapText="1"/>
    </xf>
    <xf numFmtId="0" fontId="5" fillId="5" borderId="1" xfId="0" applyFont="1" applyFill="1" applyBorder="1" applyAlignment="1"/>
    <xf numFmtId="0" fontId="2" fillId="5" borderId="1" xfId="0" applyFont="1" applyFill="1" applyBorder="1" applyAlignment="1"/>
    <xf numFmtId="0" fontId="3" fillId="5" borderId="1" xfId="0" applyFont="1" applyFill="1" applyBorder="1" applyAlignment="1"/>
  </cellXfs>
  <cellStyles count="2">
    <cellStyle name="Normalny" xfId="0" builtinId="0"/>
    <cellStyle name="Normalny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8"/>
  <sheetViews>
    <sheetView tabSelected="1" view="pageBreakPreview" zoomScaleNormal="100" zoomScaleSheetLayoutView="100" workbookViewId="0">
      <selection activeCell="F11" sqref="F11"/>
    </sheetView>
  </sheetViews>
  <sheetFormatPr defaultRowHeight="11.25"/>
  <cols>
    <col min="1" max="1" width="3.7109375" style="2" customWidth="1"/>
    <col min="2" max="2" width="86.85546875" style="2" customWidth="1"/>
    <col min="3" max="3" width="13" style="30" customWidth="1"/>
    <col min="4" max="4" width="13.42578125" style="30" customWidth="1"/>
    <col min="5" max="5" width="21.42578125" style="2" customWidth="1"/>
    <col min="6" max="6" width="15" style="2" customWidth="1"/>
    <col min="7" max="16384" width="9.140625" style="2"/>
  </cols>
  <sheetData>
    <row r="1" spans="1:5" s="3" customFormat="1" ht="15.75">
      <c r="B1" s="4" t="s">
        <v>42</v>
      </c>
      <c r="C1" s="23"/>
      <c r="D1" s="23"/>
      <c r="E1" s="4" t="s">
        <v>247</v>
      </c>
    </row>
    <row r="2" spans="1:5" s="3" customFormat="1">
      <c r="B2" s="5"/>
      <c r="C2" s="24"/>
      <c r="D2" s="24"/>
      <c r="E2" s="5"/>
    </row>
    <row r="3" spans="1:5" s="3" customFormat="1" ht="45">
      <c r="A3" s="6" t="s">
        <v>32</v>
      </c>
      <c r="B3" s="6" t="s">
        <v>1</v>
      </c>
      <c r="C3" s="41" t="s">
        <v>17</v>
      </c>
      <c r="D3" s="41" t="s">
        <v>226</v>
      </c>
      <c r="E3" s="6" t="s">
        <v>36</v>
      </c>
    </row>
    <row r="4" spans="1:5" s="7" customFormat="1" ht="12.75">
      <c r="A4" s="59" t="s">
        <v>18</v>
      </c>
      <c r="B4" s="60"/>
      <c r="C4" s="60"/>
      <c r="D4" s="60"/>
      <c r="E4" s="61"/>
    </row>
    <row r="5" spans="1:5" s="7" customFormat="1" ht="12.75">
      <c r="A5" s="70" t="s">
        <v>166</v>
      </c>
      <c r="B5" s="71"/>
      <c r="C5" s="55"/>
      <c r="D5" s="55"/>
      <c r="E5" s="45"/>
    </row>
    <row r="6" spans="1:5" ht="22.5">
      <c r="A6" s="8" t="s">
        <v>107</v>
      </c>
      <c r="B6" s="17" t="s">
        <v>62</v>
      </c>
      <c r="C6" s="1">
        <v>14000000</v>
      </c>
      <c r="D6" s="1">
        <v>11900000</v>
      </c>
      <c r="E6" s="1" t="s">
        <v>225</v>
      </c>
    </row>
    <row r="7" spans="1:5" ht="33.75">
      <c r="A7" s="8" t="s">
        <v>108</v>
      </c>
      <c r="B7" s="17" t="s">
        <v>100</v>
      </c>
      <c r="C7" s="1">
        <v>40000000</v>
      </c>
      <c r="D7" s="1">
        <v>34000000</v>
      </c>
      <c r="E7" s="1" t="s">
        <v>63</v>
      </c>
    </row>
    <row r="8" spans="1:5" ht="22.5">
      <c r="A8" s="8" t="s">
        <v>109</v>
      </c>
      <c r="B8" s="17" t="s">
        <v>98</v>
      </c>
      <c r="C8" s="1">
        <v>89657942</v>
      </c>
      <c r="D8" s="1">
        <v>75851733</v>
      </c>
      <c r="E8" s="1" t="s">
        <v>102</v>
      </c>
    </row>
    <row r="9" spans="1:5" ht="33.75">
      <c r="A9" s="8" t="s">
        <v>110</v>
      </c>
      <c r="B9" s="17" t="s">
        <v>229</v>
      </c>
      <c r="C9" s="1">
        <v>12078755</v>
      </c>
      <c r="D9" s="1">
        <v>10266942</v>
      </c>
      <c r="E9" s="1" t="s">
        <v>233</v>
      </c>
    </row>
    <row r="10" spans="1:5" ht="33.75">
      <c r="A10" s="8" t="s">
        <v>111</v>
      </c>
      <c r="B10" s="17" t="s">
        <v>230</v>
      </c>
      <c r="C10" s="1">
        <v>31450000</v>
      </c>
      <c r="D10" s="1">
        <v>26732500</v>
      </c>
      <c r="E10" s="1" t="s">
        <v>234</v>
      </c>
    </row>
    <row r="11" spans="1:5" ht="22.5">
      <c r="A11" s="8" t="s">
        <v>112</v>
      </c>
      <c r="B11" s="17" t="s">
        <v>231</v>
      </c>
      <c r="C11" s="1">
        <v>70000000</v>
      </c>
      <c r="D11" s="1">
        <v>59500000</v>
      </c>
      <c r="E11" s="1" t="s">
        <v>235</v>
      </c>
    </row>
    <row r="12" spans="1:5" ht="33.75">
      <c r="A12" s="8" t="s">
        <v>113</v>
      </c>
      <c r="B12" s="17" t="s">
        <v>232</v>
      </c>
      <c r="C12" s="1">
        <v>7959000</v>
      </c>
      <c r="D12" s="1">
        <v>6765150</v>
      </c>
      <c r="E12" s="1" t="s">
        <v>225</v>
      </c>
    </row>
    <row r="13" spans="1:5">
      <c r="A13" s="10"/>
      <c r="B13" s="11" t="s">
        <v>41</v>
      </c>
      <c r="C13" s="33">
        <f>SUM(C6:C12)</f>
        <v>265145697</v>
      </c>
      <c r="D13" s="33">
        <f>SUM(D6:D12)</f>
        <v>225016325</v>
      </c>
      <c r="E13" s="12"/>
    </row>
    <row r="14" spans="1:5">
      <c r="A14" s="72" t="s">
        <v>216</v>
      </c>
      <c r="B14" s="73"/>
      <c r="C14" s="55"/>
      <c r="D14" s="55" t="s">
        <v>167</v>
      </c>
      <c r="E14" s="45"/>
    </row>
    <row r="15" spans="1:5">
      <c r="A15" s="8" t="s">
        <v>114</v>
      </c>
      <c r="B15" s="17" t="s">
        <v>79</v>
      </c>
      <c r="C15" s="1">
        <v>9896151</v>
      </c>
      <c r="D15" s="1">
        <v>8271304</v>
      </c>
      <c r="E15" s="1" t="s">
        <v>7</v>
      </c>
    </row>
    <row r="16" spans="1:5">
      <c r="A16" s="8" t="s">
        <v>115</v>
      </c>
      <c r="B16" s="46" t="s">
        <v>163</v>
      </c>
      <c r="C16" s="1">
        <v>30000000</v>
      </c>
      <c r="D16" s="1">
        <v>25500000</v>
      </c>
      <c r="E16" s="1" t="s">
        <v>7</v>
      </c>
    </row>
    <row r="17" spans="1:5">
      <c r="A17" s="10"/>
      <c r="B17" s="11" t="s">
        <v>41</v>
      </c>
      <c r="C17" s="32">
        <f>SUM(C15:C16)</f>
        <v>39896151</v>
      </c>
      <c r="D17" s="33">
        <f>SUM(D15:D16)</f>
        <v>33771304</v>
      </c>
      <c r="E17" s="12"/>
    </row>
    <row r="18" spans="1:5" ht="12.75">
      <c r="A18" s="56" t="s">
        <v>165</v>
      </c>
      <c r="B18" s="58"/>
      <c r="C18" s="55"/>
      <c r="D18" s="55"/>
      <c r="E18" s="45"/>
    </row>
    <row r="19" spans="1:5" s="7" customFormat="1" ht="33.75">
      <c r="A19" s="8" t="s">
        <v>116</v>
      </c>
      <c r="B19" s="9" t="s">
        <v>103</v>
      </c>
      <c r="C19" s="1">
        <v>196800000</v>
      </c>
      <c r="D19" s="1">
        <v>52361700</v>
      </c>
      <c r="E19" s="1" t="s">
        <v>5</v>
      </c>
    </row>
    <row r="20" spans="1:5" ht="33.75">
      <c r="A20" s="8" t="s">
        <v>117</v>
      </c>
      <c r="B20" s="17" t="s">
        <v>101</v>
      </c>
      <c r="C20" s="1">
        <v>50000000</v>
      </c>
      <c r="D20" s="1">
        <v>42500000</v>
      </c>
      <c r="E20" s="1" t="s">
        <v>63</v>
      </c>
    </row>
    <row r="21" spans="1:5" ht="33.75">
      <c r="A21" s="8" t="s">
        <v>118</v>
      </c>
      <c r="B21" s="52" t="s">
        <v>169</v>
      </c>
      <c r="C21" s="1">
        <v>10050000</v>
      </c>
      <c r="D21" s="1">
        <v>8542500</v>
      </c>
      <c r="E21" s="1" t="s">
        <v>234</v>
      </c>
    </row>
    <row r="22" spans="1:5">
      <c r="A22" s="10"/>
      <c r="B22" s="11" t="s">
        <v>41</v>
      </c>
      <c r="C22" s="32">
        <f>SUM(C19:C21)</f>
        <v>256850000</v>
      </c>
      <c r="D22" s="33">
        <f>SUM(D19:D21)</f>
        <v>103404200</v>
      </c>
      <c r="E22" s="12"/>
    </row>
    <row r="23" spans="1:5" ht="12.75">
      <c r="A23" s="56" t="s">
        <v>168</v>
      </c>
      <c r="B23" s="58"/>
      <c r="C23" s="55"/>
      <c r="D23" s="55"/>
      <c r="E23" s="45"/>
    </row>
    <row r="24" spans="1:5" ht="22.5">
      <c r="A24" s="8" t="s">
        <v>119</v>
      </c>
      <c r="B24" s="9" t="s">
        <v>15</v>
      </c>
      <c r="C24" s="1">
        <v>180000000</v>
      </c>
      <c r="D24" s="1">
        <v>153000000</v>
      </c>
      <c r="E24" s="1" t="s">
        <v>35</v>
      </c>
    </row>
    <row r="25" spans="1:5" ht="22.5">
      <c r="A25" s="8" t="s">
        <v>120</v>
      </c>
      <c r="B25" s="9" t="s">
        <v>170</v>
      </c>
      <c r="C25" s="1">
        <v>17647059</v>
      </c>
      <c r="D25" s="1">
        <v>15000000</v>
      </c>
      <c r="E25" s="1" t="s">
        <v>35</v>
      </c>
    </row>
    <row r="26" spans="1:5">
      <c r="A26" s="10"/>
      <c r="B26" s="11" t="s">
        <v>41</v>
      </c>
      <c r="C26" s="32">
        <f>SUM(C24:C25)</f>
        <v>197647059</v>
      </c>
      <c r="D26" s="33">
        <f>SUM(D24:D25)</f>
        <v>168000000</v>
      </c>
      <c r="E26" s="12"/>
    </row>
    <row r="27" spans="1:5" s="7" customFormat="1" ht="12.75">
      <c r="A27" s="66" t="s">
        <v>21</v>
      </c>
      <c r="B27" s="67"/>
      <c r="C27" s="67"/>
      <c r="D27" s="60"/>
      <c r="E27" s="61"/>
    </row>
    <row r="28" spans="1:5" s="7" customFormat="1">
      <c r="A28" s="56" t="s">
        <v>171</v>
      </c>
      <c r="B28" s="57"/>
      <c r="C28" s="55"/>
      <c r="D28" s="55"/>
      <c r="E28" s="45"/>
    </row>
    <row r="29" spans="1:5" s="7" customFormat="1" ht="22.5">
      <c r="A29" s="8" t="s">
        <v>121</v>
      </c>
      <c r="B29" s="9" t="s">
        <v>39</v>
      </c>
      <c r="C29" s="1">
        <v>500000000</v>
      </c>
      <c r="D29" s="1">
        <v>425000000</v>
      </c>
      <c r="E29" s="1" t="s">
        <v>35</v>
      </c>
    </row>
    <row r="30" spans="1:5" s="7" customFormat="1">
      <c r="A30" s="8" t="s">
        <v>122</v>
      </c>
      <c r="B30" s="48" t="s">
        <v>173</v>
      </c>
      <c r="C30" s="1">
        <v>15188485</v>
      </c>
      <c r="D30" s="1">
        <v>12858571</v>
      </c>
      <c r="E30" s="1" t="s">
        <v>7</v>
      </c>
    </row>
    <row r="31" spans="1:5">
      <c r="A31" s="10"/>
      <c r="B31" s="11" t="s">
        <v>41</v>
      </c>
      <c r="C31" s="32">
        <f>SUM(C29:C30)</f>
        <v>515188485</v>
      </c>
      <c r="D31" s="33">
        <f>SUM(D29:D30)</f>
        <v>437858571</v>
      </c>
      <c r="E31" s="12"/>
    </row>
    <row r="32" spans="1:5" s="7" customFormat="1">
      <c r="A32" s="56" t="s">
        <v>172</v>
      </c>
      <c r="B32" s="57"/>
      <c r="C32" s="55"/>
      <c r="D32" s="55"/>
      <c r="E32" s="45"/>
    </row>
    <row r="33" spans="1:5" s="7" customFormat="1" ht="22.5">
      <c r="A33" s="8" t="s">
        <v>123</v>
      </c>
      <c r="B33" s="9" t="s">
        <v>40</v>
      </c>
      <c r="C33" s="1">
        <v>24800000</v>
      </c>
      <c r="D33" s="1">
        <v>21080000</v>
      </c>
      <c r="E33" s="1" t="s">
        <v>35</v>
      </c>
    </row>
    <row r="34" spans="1:5" ht="22.5">
      <c r="A34" s="8" t="s">
        <v>124</v>
      </c>
      <c r="B34" s="9" t="s">
        <v>14</v>
      </c>
      <c r="C34" s="1">
        <v>60000000</v>
      </c>
      <c r="D34" s="1">
        <v>51000000</v>
      </c>
      <c r="E34" s="1" t="s">
        <v>35</v>
      </c>
    </row>
    <row r="35" spans="1:5" ht="22.5">
      <c r="A35" s="8" t="s">
        <v>125</v>
      </c>
      <c r="B35" s="9" t="s">
        <v>10</v>
      </c>
      <c r="C35" s="1">
        <v>1723000</v>
      </c>
      <c r="D35" s="1">
        <v>1464550</v>
      </c>
      <c r="E35" s="1" t="s">
        <v>11</v>
      </c>
    </row>
    <row r="36" spans="1:5" ht="22.5">
      <c r="A36" s="8" t="s">
        <v>126</v>
      </c>
      <c r="B36" s="52" t="s">
        <v>236</v>
      </c>
      <c r="C36" s="1">
        <v>4978407</v>
      </c>
      <c r="D36" s="1">
        <v>4231646</v>
      </c>
      <c r="E36" s="1" t="s">
        <v>241</v>
      </c>
    </row>
    <row r="37" spans="1:5">
      <c r="A37" s="10"/>
      <c r="B37" s="11" t="s">
        <v>41</v>
      </c>
      <c r="C37" s="33">
        <f>SUM(C33:C36)</f>
        <v>91501407</v>
      </c>
      <c r="D37" s="33">
        <f>SUM(D33:D36)</f>
        <v>77776196</v>
      </c>
      <c r="E37" s="12"/>
    </row>
    <row r="38" spans="1:5" ht="12.75">
      <c r="A38" s="59" t="s">
        <v>19</v>
      </c>
      <c r="B38" s="64"/>
      <c r="C38" s="64"/>
      <c r="D38" s="64"/>
      <c r="E38" s="65"/>
    </row>
    <row r="39" spans="1:5">
      <c r="A39" s="56" t="s">
        <v>174</v>
      </c>
      <c r="B39" s="57"/>
      <c r="C39" s="55"/>
      <c r="D39" s="55"/>
      <c r="E39" s="45"/>
    </row>
    <row r="40" spans="1:5" ht="22.5">
      <c r="A40" s="8" t="s">
        <v>127</v>
      </c>
      <c r="B40" s="9" t="s">
        <v>58</v>
      </c>
      <c r="C40" s="1">
        <v>75418556</v>
      </c>
      <c r="D40" s="1">
        <v>62474673</v>
      </c>
      <c r="E40" s="1" t="s">
        <v>35</v>
      </c>
    </row>
    <row r="41" spans="1:5" ht="22.5">
      <c r="A41" s="8" t="s">
        <v>128</v>
      </c>
      <c r="B41" s="9" t="s">
        <v>97</v>
      </c>
      <c r="C41" s="1">
        <v>180000000</v>
      </c>
      <c r="D41" s="1">
        <v>153000000</v>
      </c>
      <c r="E41" s="1" t="s">
        <v>35</v>
      </c>
    </row>
    <row r="42" spans="1:5" ht="22.5">
      <c r="A42" s="8" t="s">
        <v>129</v>
      </c>
      <c r="B42" s="9" t="s">
        <v>94</v>
      </c>
      <c r="C42" s="1">
        <v>55261791</v>
      </c>
      <c r="D42" s="1">
        <v>44691398</v>
      </c>
      <c r="E42" s="1" t="s">
        <v>35</v>
      </c>
    </row>
    <row r="43" spans="1:5" ht="22.5">
      <c r="A43" s="8" t="s">
        <v>130</v>
      </c>
      <c r="B43" s="9" t="s">
        <v>59</v>
      </c>
      <c r="C43" s="1">
        <v>55167973</v>
      </c>
      <c r="D43" s="1">
        <v>43529769</v>
      </c>
      <c r="E43" s="1" t="s">
        <v>35</v>
      </c>
    </row>
    <row r="44" spans="1:5" ht="22.5">
      <c r="A44" s="8" t="s">
        <v>131</v>
      </c>
      <c r="B44" s="9" t="s">
        <v>57</v>
      </c>
      <c r="C44" s="1">
        <v>81978199</v>
      </c>
      <c r="D44" s="1">
        <v>65800217</v>
      </c>
      <c r="E44" s="1" t="s">
        <v>35</v>
      </c>
    </row>
    <row r="45" spans="1:5">
      <c r="A45" s="8" t="s">
        <v>132</v>
      </c>
      <c r="B45" s="9" t="s">
        <v>8</v>
      </c>
      <c r="C45" s="1">
        <v>164414390</v>
      </c>
      <c r="D45" s="1">
        <v>115296521</v>
      </c>
      <c r="E45" s="1" t="s">
        <v>7</v>
      </c>
    </row>
    <row r="46" spans="1:5">
      <c r="A46" s="8" t="s">
        <v>133</v>
      </c>
      <c r="B46" s="9" t="s">
        <v>3</v>
      </c>
      <c r="C46" s="1">
        <v>58500000</v>
      </c>
      <c r="D46" s="1">
        <v>49725000</v>
      </c>
      <c r="E46" s="1" t="s">
        <v>12</v>
      </c>
    </row>
    <row r="47" spans="1:5">
      <c r="A47" s="8" t="s">
        <v>134</v>
      </c>
      <c r="B47" s="9" t="s">
        <v>2</v>
      </c>
      <c r="C47" s="1">
        <v>186876670</v>
      </c>
      <c r="D47" s="1">
        <v>41225000</v>
      </c>
      <c r="E47" s="1" t="s">
        <v>0</v>
      </c>
    </row>
    <row r="48" spans="1:5" ht="22.5">
      <c r="A48" s="8" t="s">
        <v>135</v>
      </c>
      <c r="B48" s="9" t="s">
        <v>61</v>
      </c>
      <c r="C48" s="1">
        <v>195815421</v>
      </c>
      <c r="D48" s="1">
        <v>102000000</v>
      </c>
      <c r="E48" s="1" t="s">
        <v>13</v>
      </c>
    </row>
    <row r="49" spans="1:5">
      <c r="A49" s="8" t="s">
        <v>136</v>
      </c>
      <c r="B49" s="17" t="s">
        <v>64</v>
      </c>
      <c r="C49" s="1">
        <v>115686994</v>
      </c>
      <c r="D49" s="1">
        <v>82982473</v>
      </c>
      <c r="E49" s="1" t="s">
        <v>7</v>
      </c>
    </row>
    <row r="50" spans="1:5" ht="22.5">
      <c r="A50" s="8" t="s">
        <v>137</v>
      </c>
      <c r="B50" s="17" t="s">
        <v>80</v>
      </c>
      <c r="C50" s="1">
        <v>187906894</v>
      </c>
      <c r="D50" s="1">
        <v>125350000</v>
      </c>
      <c r="E50" s="1" t="s">
        <v>7</v>
      </c>
    </row>
    <row r="51" spans="1:5">
      <c r="A51" s="8" t="s">
        <v>138</v>
      </c>
      <c r="B51" s="17" t="s">
        <v>66</v>
      </c>
      <c r="C51" s="1">
        <v>34218353</v>
      </c>
      <c r="D51" s="1">
        <v>24454874</v>
      </c>
      <c r="E51" s="1" t="s">
        <v>7</v>
      </c>
    </row>
    <row r="52" spans="1:5">
      <c r="A52" s="8" t="s">
        <v>139</v>
      </c>
      <c r="B52" s="17" t="s">
        <v>96</v>
      </c>
      <c r="C52" s="1">
        <v>42206043</v>
      </c>
      <c r="D52" s="1">
        <v>24967129</v>
      </c>
      <c r="E52" s="12" t="s">
        <v>65</v>
      </c>
    </row>
    <row r="53" spans="1:5" ht="22.5">
      <c r="A53" s="8" t="s">
        <v>140</v>
      </c>
      <c r="B53" s="43" t="s">
        <v>219</v>
      </c>
      <c r="C53" s="1">
        <v>8411863</v>
      </c>
      <c r="D53" s="1">
        <v>7150083</v>
      </c>
      <c r="E53" s="8" t="s">
        <v>220</v>
      </c>
    </row>
    <row r="54" spans="1:5">
      <c r="A54" s="10"/>
      <c r="B54" s="11" t="s">
        <v>41</v>
      </c>
      <c r="C54" s="32">
        <f>SUM(C40:C53)</f>
        <v>1441863147</v>
      </c>
      <c r="D54" s="33">
        <f>SUM(D40:D53)</f>
        <v>942647137</v>
      </c>
      <c r="E54" s="12"/>
    </row>
    <row r="55" spans="1:5">
      <c r="A55" s="56" t="s">
        <v>175</v>
      </c>
      <c r="B55" s="57"/>
      <c r="C55" s="55"/>
      <c r="D55" s="55"/>
      <c r="E55" s="45"/>
    </row>
    <row r="56" spans="1:5" ht="33.75">
      <c r="A56" s="8" t="s">
        <v>141</v>
      </c>
      <c r="B56" s="9" t="s">
        <v>93</v>
      </c>
      <c r="C56" s="1">
        <v>204505169</v>
      </c>
      <c r="D56" s="1">
        <v>67680126</v>
      </c>
      <c r="E56" s="1" t="s">
        <v>43</v>
      </c>
    </row>
    <row r="57" spans="1:5" ht="22.5">
      <c r="A57" s="8" t="s">
        <v>142</v>
      </c>
      <c r="B57" s="9" t="s">
        <v>44</v>
      </c>
      <c r="C57" s="1">
        <v>204355850</v>
      </c>
      <c r="D57" s="1">
        <v>70607819</v>
      </c>
      <c r="E57" s="1" t="s">
        <v>43</v>
      </c>
    </row>
    <row r="58" spans="1:5">
      <c r="A58" s="8" t="s">
        <v>143</v>
      </c>
      <c r="B58" s="9" t="s">
        <v>9</v>
      </c>
      <c r="C58" s="1">
        <v>91163326</v>
      </c>
      <c r="D58" s="1">
        <v>43600326</v>
      </c>
      <c r="E58" s="1" t="s">
        <v>7</v>
      </c>
    </row>
    <row r="59" spans="1:5" ht="22.5">
      <c r="A59" s="8" t="s">
        <v>144</v>
      </c>
      <c r="B59" s="9" t="s">
        <v>105</v>
      </c>
      <c r="C59" s="1">
        <v>284232900</v>
      </c>
      <c r="D59" s="1">
        <v>109668397</v>
      </c>
      <c r="E59" s="1" t="s">
        <v>106</v>
      </c>
    </row>
    <row r="60" spans="1:5">
      <c r="A60" s="10"/>
      <c r="B60" s="11" t="s">
        <v>41</v>
      </c>
      <c r="C60" s="32">
        <f>SUM(C56:C59)</f>
        <v>784257245</v>
      </c>
      <c r="D60" s="33">
        <f>SUM(D56:D59)</f>
        <v>291556668</v>
      </c>
      <c r="E60" s="12"/>
    </row>
    <row r="61" spans="1:5">
      <c r="A61" s="56" t="s">
        <v>176</v>
      </c>
      <c r="B61" s="57"/>
      <c r="C61" s="55"/>
      <c r="D61" s="55"/>
      <c r="E61" s="45"/>
    </row>
    <row r="62" spans="1:5" ht="22.5">
      <c r="A62" s="8" t="s">
        <v>145</v>
      </c>
      <c r="B62" s="9" t="s">
        <v>16</v>
      </c>
      <c r="C62" s="1">
        <v>305000000</v>
      </c>
      <c r="D62" s="1">
        <v>76160000</v>
      </c>
      <c r="E62" s="1" t="s">
        <v>34</v>
      </c>
    </row>
    <row r="63" spans="1:5" s="35" customFormat="1" ht="12.75">
      <c r="A63" s="36"/>
      <c r="B63" s="11" t="s">
        <v>41</v>
      </c>
      <c r="C63" s="33">
        <f>SUM(C62)</f>
        <v>305000000</v>
      </c>
      <c r="D63" s="33">
        <f>SUM(D62)</f>
        <v>76160000</v>
      </c>
      <c r="E63" s="14"/>
    </row>
    <row r="64" spans="1:5" ht="12.75">
      <c r="A64" s="62" t="s">
        <v>20</v>
      </c>
      <c r="B64" s="63"/>
      <c r="C64" s="63"/>
      <c r="D64" s="64"/>
      <c r="E64" s="65"/>
    </row>
    <row r="65" spans="1:5">
      <c r="A65" s="56" t="s">
        <v>177</v>
      </c>
      <c r="B65" s="57"/>
      <c r="C65" s="55"/>
      <c r="D65" s="55"/>
      <c r="E65" s="45"/>
    </row>
    <row r="66" spans="1:5">
      <c r="A66" s="8" t="s">
        <v>146</v>
      </c>
      <c r="B66" s="49" t="s">
        <v>200</v>
      </c>
      <c r="C66" s="1">
        <v>17000000</v>
      </c>
      <c r="D66" s="1">
        <v>14450000</v>
      </c>
      <c r="E66" s="1" t="s">
        <v>201</v>
      </c>
    </row>
    <row r="67" spans="1:5">
      <c r="A67" s="54"/>
      <c r="B67" s="11" t="s">
        <v>41</v>
      </c>
      <c r="C67" s="33">
        <f>SUM(C66:C66)</f>
        <v>17000000</v>
      </c>
      <c r="D67" s="33">
        <f>SUM(D66:D66)</f>
        <v>14450000</v>
      </c>
      <c r="E67" s="44"/>
    </row>
    <row r="68" spans="1:5">
      <c r="A68" s="56" t="s">
        <v>221</v>
      </c>
      <c r="B68" s="57"/>
      <c r="C68" s="55"/>
      <c r="D68" s="55"/>
      <c r="E68" s="45"/>
    </row>
    <row r="69" spans="1:5">
      <c r="A69" s="8" t="s">
        <v>147</v>
      </c>
      <c r="B69" s="9" t="s">
        <v>223</v>
      </c>
      <c r="C69" s="1">
        <v>3500000</v>
      </c>
      <c r="D69" s="1">
        <v>2975000</v>
      </c>
      <c r="E69" s="1" t="s">
        <v>224</v>
      </c>
    </row>
    <row r="70" spans="1:5">
      <c r="A70" s="10"/>
      <c r="B70" s="11" t="s">
        <v>41</v>
      </c>
      <c r="C70" s="33">
        <f>SUM(C69)</f>
        <v>3500000</v>
      </c>
      <c r="D70" s="33">
        <f>SUM(D69)</f>
        <v>2975000</v>
      </c>
      <c r="E70" s="1"/>
    </row>
    <row r="71" spans="1:5" ht="12.75">
      <c r="A71" s="62" t="s">
        <v>67</v>
      </c>
      <c r="B71" s="63"/>
      <c r="C71" s="63"/>
      <c r="D71" s="64"/>
      <c r="E71" s="65"/>
    </row>
    <row r="72" spans="1:5">
      <c r="A72" s="56" t="s">
        <v>178</v>
      </c>
      <c r="B72" s="57"/>
      <c r="C72" s="55"/>
      <c r="D72" s="55"/>
      <c r="E72" s="45"/>
    </row>
    <row r="73" spans="1:5" s="7" customFormat="1">
      <c r="A73" s="8" t="s">
        <v>148</v>
      </c>
      <c r="B73" s="17" t="s">
        <v>68</v>
      </c>
      <c r="C73" s="1">
        <v>18360387</v>
      </c>
      <c r="D73" s="1">
        <v>14954522</v>
      </c>
      <c r="E73" s="1" t="s">
        <v>69</v>
      </c>
    </row>
    <row r="74" spans="1:5" ht="33.75">
      <c r="A74" s="8" t="s">
        <v>149</v>
      </c>
      <c r="B74" s="17" t="s">
        <v>70</v>
      </c>
      <c r="C74" s="1">
        <v>20903144</v>
      </c>
      <c r="D74" s="1">
        <v>17767672</v>
      </c>
      <c r="E74" s="1" t="s">
        <v>71</v>
      </c>
    </row>
    <row r="75" spans="1:5" ht="22.5">
      <c r="A75" s="8" t="s">
        <v>150</v>
      </c>
      <c r="B75" s="17" t="s">
        <v>81</v>
      </c>
      <c r="C75" s="1">
        <v>30649858</v>
      </c>
      <c r="D75" s="1">
        <v>26052379</v>
      </c>
      <c r="E75" s="1" t="s">
        <v>82</v>
      </c>
    </row>
    <row r="76" spans="1:5" ht="33.75">
      <c r="A76" s="8" t="s">
        <v>151</v>
      </c>
      <c r="B76" s="43" t="s">
        <v>217</v>
      </c>
      <c r="C76" s="1">
        <v>6211877</v>
      </c>
      <c r="D76" s="1">
        <v>5280095</v>
      </c>
      <c r="E76" s="1" t="s">
        <v>218</v>
      </c>
    </row>
    <row r="77" spans="1:5">
      <c r="A77" s="8" t="s">
        <v>152</v>
      </c>
      <c r="B77" s="17" t="s">
        <v>228</v>
      </c>
      <c r="C77" s="1">
        <v>29605483</v>
      </c>
      <c r="D77" s="1">
        <v>15000000</v>
      </c>
      <c r="E77" s="1" t="s">
        <v>65</v>
      </c>
    </row>
    <row r="78" spans="1:5">
      <c r="A78" s="10"/>
      <c r="B78" s="11" t="s">
        <v>41</v>
      </c>
      <c r="C78" s="33">
        <f>SUM(C73:C77)</f>
        <v>105730749</v>
      </c>
      <c r="D78" s="33">
        <f>SUM(D73:D77)</f>
        <v>79054668</v>
      </c>
      <c r="E78" s="1"/>
    </row>
    <row r="79" spans="1:5" ht="12.75">
      <c r="A79" s="62" t="s">
        <v>33</v>
      </c>
      <c r="B79" s="63"/>
      <c r="C79" s="63"/>
      <c r="D79" s="64"/>
      <c r="E79" s="65"/>
    </row>
    <row r="80" spans="1:5">
      <c r="A80" s="56" t="s">
        <v>179</v>
      </c>
      <c r="B80" s="57"/>
      <c r="C80" s="55"/>
      <c r="D80" s="55"/>
      <c r="E80" s="45"/>
    </row>
    <row r="81" spans="1:5" s="35" customFormat="1" ht="37.5" customHeight="1">
      <c r="A81" s="8" t="s">
        <v>153</v>
      </c>
      <c r="B81" s="9" t="s">
        <v>84</v>
      </c>
      <c r="C81" s="1">
        <v>58790534</v>
      </c>
      <c r="D81" s="1">
        <v>38904703</v>
      </c>
      <c r="E81" s="8" t="s">
        <v>99</v>
      </c>
    </row>
    <row r="82" spans="1:5" s="35" customFormat="1" ht="39" customHeight="1">
      <c r="A82" s="8" t="s">
        <v>154</v>
      </c>
      <c r="B82" s="9" t="s">
        <v>91</v>
      </c>
      <c r="C82" s="1">
        <v>11188836</v>
      </c>
      <c r="D82" s="1">
        <v>9490123</v>
      </c>
      <c r="E82" s="8" t="s">
        <v>99</v>
      </c>
    </row>
    <row r="83" spans="1:5" s="35" customFormat="1" ht="22.5">
      <c r="A83" s="8" t="s">
        <v>155</v>
      </c>
      <c r="B83" s="9" t="s">
        <v>85</v>
      </c>
      <c r="C83" s="1">
        <v>19256644</v>
      </c>
      <c r="D83" s="1">
        <v>16368148</v>
      </c>
      <c r="E83" s="12" t="s">
        <v>55</v>
      </c>
    </row>
    <row r="84" spans="1:5">
      <c r="A84" s="10"/>
      <c r="B84" s="11" t="s">
        <v>41</v>
      </c>
      <c r="C84" s="32">
        <f>SUM(C81:C83)</f>
        <v>89236014</v>
      </c>
      <c r="D84" s="33">
        <f>SUM(D81:D83)</f>
        <v>64762974</v>
      </c>
      <c r="E84" s="12"/>
    </row>
    <row r="85" spans="1:5" s="35" customFormat="1" ht="12.75">
      <c r="A85" s="56" t="s">
        <v>180</v>
      </c>
      <c r="B85" s="57"/>
      <c r="C85" s="55"/>
      <c r="D85" s="55"/>
      <c r="E85" s="45"/>
    </row>
    <row r="86" spans="1:5" s="35" customFormat="1" ht="22.5">
      <c r="A86" s="8" t="s">
        <v>156</v>
      </c>
      <c r="B86" s="9" t="s">
        <v>104</v>
      </c>
      <c r="C86" s="1">
        <v>61374420</v>
      </c>
      <c r="D86" s="1">
        <v>12565777</v>
      </c>
      <c r="E86" s="8" t="s">
        <v>56</v>
      </c>
    </row>
    <row r="87" spans="1:5" s="35" customFormat="1" ht="33.75">
      <c r="A87" s="8" t="s">
        <v>157</v>
      </c>
      <c r="B87" s="9" t="s">
        <v>86</v>
      </c>
      <c r="C87" s="1">
        <v>23078506</v>
      </c>
      <c r="D87" s="1">
        <v>15300282</v>
      </c>
      <c r="E87" s="8" t="s">
        <v>99</v>
      </c>
    </row>
    <row r="88" spans="1:5">
      <c r="A88" s="8" t="s">
        <v>158</v>
      </c>
      <c r="B88" s="9" t="s">
        <v>4</v>
      </c>
      <c r="C88" s="1">
        <v>270000000</v>
      </c>
      <c r="D88" s="1">
        <v>72000000</v>
      </c>
      <c r="E88" s="8" t="s">
        <v>6</v>
      </c>
    </row>
    <row r="89" spans="1:5" s="35" customFormat="1" ht="22.5">
      <c r="A89" s="8" t="s">
        <v>210</v>
      </c>
      <c r="B89" s="9" t="s">
        <v>31</v>
      </c>
      <c r="C89" s="1">
        <v>47500000</v>
      </c>
      <c r="D89" s="1">
        <v>19000000</v>
      </c>
      <c r="E89" s="8" t="s">
        <v>38</v>
      </c>
    </row>
    <row r="90" spans="1:5" s="35" customFormat="1" ht="22.5">
      <c r="A90" s="8" t="s">
        <v>211</v>
      </c>
      <c r="B90" s="9" t="s">
        <v>89</v>
      </c>
      <c r="C90" s="1">
        <v>24894538</v>
      </c>
      <c r="D90" s="1">
        <v>10203787</v>
      </c>
      <c r="E90" s="8" t="s">
        <v>52</v>
      </c>
    </row>
    <row r="91" spans="1:5" s="35" customFormat="1" ht="12.75">
      <c r="A91" s="8" t="s">
        <v>212</v>
      </c>
      <c r="B91" s="9" t="s">
        <v>92</v>
      </c>
      <c r="C91" s="1">
        <v>3132312</v>
      </c>
      <c r="D91" s="1">
        <v>2662465</v>
      </c>
      <c r="E91" s="8" t="s">
        <v>7</v>
      </c>
    </row>
    <row r="92" spans="1:5" s="35" customFormat="1" ht="22.5">
      <c r="A92" s="8" t="s">
        <v>213</v>
      </c>
      <c r="B92" s="9" t="s">
        <v>83</v>
      </c>
      <c r="C92" s="1">
        <v>7414370</v>
      </c>
      <c r="D92" s="1">
        <v>5294941</v>
      </c>
      <c r="E92" s="8" t="s">
        <v>72</v>
      </c>
    </row>
    <row r="93" spans="1:5" s="35" customFormat="1" ht="12.75">
      <c r="A93" s="37"/>
      <c r="B93" s="11" t="s">
        <v>41</v>
      </c>
      <c r="C93" s="33">
        <f>SUM(C86:C92)</f>
        <v>437394146</v>
      </c>
      <c r="D93" s="33">
        <f>SUM(D86:D92)</f>
        <v>137027252</v>
      </c>
      <c r="E93" s="12"/>
    </row>
    <row r="94" spans="1:5" s="35" customFormat="1" ht="12.75">
      <c r="A94" s="62" t="s">
        <v>28</v>
      </c>
      <c r="B94" s="63"/>
      <c r="C94" s="63"/>
      <c r="D94" s="64"/>
      <c r="E94" s="65"/>
    </row>
    <row r="95" spans="1:5" s="35" customFormat="1" ht="12.75">
      <c r="A95" s="56" t="s">
        <v>181</v>
      </c>
      <c r="B95" s="57"/>
      <c r="C95" s="55"/>
      <c r="D95" s="55"/>
      <c r="E95" s="45"/>
    </row>
    <row r="96" spans="1:5" s="35" customFormat="1" ht="22.5">
      <c r="A96" s="8" t="s">
        <v>214</v>
      </c>
      <c r="B96" s="9" t="s">
        <v>87</v>
      </c>
      <c r="C96" s="1">
        <v>689410</v>
      </c>
      <c r="D96" s="1">
        <v>585999</v>
      </c>
      <c r="E96" s="12" t="s">
        <v>48</v>
      </c>
    </row>
    <row r="97" spans="1:5" s="35" customFormat="1" ht="22.5">
      <c r="A97" s="8" t="s">
        <v>222</v>
      </c>
      <c r="B97" s="9" t="s">
        <v>45</v>
      </c>
      <c r="C97" s="1">
        <v>69983095</v>
      </c>
      <c r="D97" s="1">
        <v>58760242</v>
      </c>
      <c r="E97" s="12" t="s">
        <v>49</v>
      </c>
    </row>
    <row r="98" spans="1:5" s="35" customFormat="1" ht="22.5">
      <c r="A98" s="8" t="s">
        <v>227</v>
      </c>
      <c r="B98" s="9" t="s">
        <v>46</v>
      </c>
      <c r="C98" s="1">
        <v>35068944</v>
      </c>
      <c r="D98" s="1">
        <v>26905109</v>
      </c>
      <c r="E98" s="12" t="s">
        <v>50</v>
      </c>
    </row>
    <row r="99" spans="1:5" s="35" customFormat="1" ht="33.75">
      <c r="A99" s="8" t="s">
        <v>237</v>
      </c>
      <c r="B99" s="9" t="s">
        <v>47</v>
      </c>
      <c r="C99" s="1">
        <v>11485721</v>
      </c>
      <c r="D99" s="1">
        <v>9762863</v>
      </c>
      <c r="E99" s="12" t="s">
        <v>51</v>
      </c>
    </row>
    <row r="100" spans="1:5">
      <c r="A100" s="10"/>
      <c r="B100" s="11" t="s">
        <v>41</v>
      </c>
      <c r="C100" s="32">
        <f>SUM(C96:C99)</f>
        <v>117227170</v>
      </c>
      <c r="D100" s="33">
        <f>SUM(D96:D99)</f>
        <v>96014213</v>
      </c>
      <c r="E100" s="12"/>
    </row>
    <row r="101" spans="1:5" s="35" customFormat="1" ht="12.75">
      <c r="A101" s="56" t="s">
        <v>182</v>
      </c>
      <c r="B101" s="57"/>
      <c r="C101" s="55"/>
      <c r="D101" s="55"/>
      <c r="E101" s="45"/>
    </row>
    <row r="102" spans="1:5" s="35" customFormat="1" ht="22.5">
      <c r="A102" s="8" t="s">
        <v>238</v>
      </c>
      <c r="B102" s="9" t="s">
        <v>244</v>
      </c>
      <c r="C102" s="1">
        <v>59788658</v>
      </c>
      <c r="D102" s="1">
        <v>35572826</v>
      </c>
      <c r="E102" s="12" t="s">
        <v>243</v>
      </c>
    </row>
    <row r="103" spans="1:5" s="35" customFormat="1" ht="33.75">
      <c r="A103" s="8" t="s">
        <v>239</v>
      </c>
      <c r="B103" s="9" t="s">
        <v>73</v>
      </c>
      <c r="C103" s="1">
        <v>88936084</v>
      </c>
      <c r="D103" s="1">
        <v>49995749</v>
      </c>
      <c r="E103" s="8" t="s">
        <v>74</v>
      </c>
    </row>
    <row r="104" spans="1:5" s="35" customFormat="1" ht="12.75">
      <c r="A104" s="8" t="s">
        <v>240</v>
      </c>
      <c r="B104" s="9" t="s">
        <v>75</v>
      </c>
      <c r="C104" s="1">
        <v>24745097</v>
      </c>
      <c r="D104" s="1">
        <v>18999286</v>
      </c>
      <c r="E104" s="12" t="s">
        <v>76</v>
      </c>
    </row>
    <row r="105" spans="1:5" s="35" customFormat="1" ht="45">
      <c r="A105" s="8" t="s">
        <v>242</v>
      </c>
      <c r="B105" s="17" t="s">
        <v>77</v>
      </c>
      <c r="C105" s="1">
        <v>14080461</v>
      </c>
      <c r="D105" s="1">
        <v>11968392</v>
      </c>
      <c r="E105" s="12" t="s">
        <v>78</v>
      </c>
    </row>
    <row r="106" spans="1:5" s="35" customFormat="1" ht="12.75">
      <c r="A106" s="38"/>
      <c r="B106" s="15" t="s">
        <v>41</v>
      </c>
      <c r="C106" s="33">
        <f>SUM(C102:C105)</f>
        <v>187550300</v>
      </c>
      <c r="D106" s="33">
        <f>SUM(D102:D105)</f>
        <v>116536253</v>
      </c>
      <c r="E106" s="18"/>
    </row>
    <row r="107" spans="1:5">
      <c r="B107" s="15" t="s">
        <v>215</v>
      </c>
      <c r="C107" s="33">
        <f>SUM(C13,C17,C22,C26,C31,C37,C54,C60,C63,C67,C70,C78,C84,C93,C100,C106)</f>
        <v>4854987570</v>
      </c>
      <c r="D107" s="33">
        <f>SUM(D13,D17,D22,D26,D31,D37,D54,D60,D63,D67,D70,D78,D84,D93,D100,D106)</f>
        <v>2867010761</v>
      </c>
      <c r="E107" s="16"/>
    </row>
    <row r="108" spans="1:5">
      <c r="C108" s="39"/>
      <c r="D108" s="39"/>
      <c r="E108" s="16"/>
    </row>
    <row r="109" spans="1:5" s="3" customFormat="1" ht="15.75">
      <c r="B109" s="4" t="s">
        <v>95</v>
      </c>
      <c r="C109" s="23"/>
      <c r="D109" s="23"/>
      <c r="E109" s="4"/>
    </row>
    <row r="110" spans="1:5" s="3" customFormat="1">
      <c r="B110" s="5"/>
      <c r="C110" s="24"/>
      <c r="D110" s="24"/>
      <c r="E110" s="5"/>
    </row>
    <row r="111" spans="1:5" s="3" customFormat="1" ht="45">
      <c r="A111" s="6" t="s">
        <v>32</v>
      </c>
      <c r="B111" s="6" t="s">
        <v>1</v>
      </c>
      <c r="C111" s="41" t="s">
        <v>17</v>
      </c>
      <c r="D111" s="41" t="s">
        <v>29</v>
      </c>
      <c r="E111" s="6" t="s">
        <v>36</v>
      </c>
    </row>
    <row r="112" spans="1:5" s="3" customFormat="1" ht="12.75">
      <c r="A112" s="59" t="s">
        <v>18</v>
      </c>
      <c r="B112" s="60"/>
      <c r="C112" s="60"/>
      <c r="D112" s="60"/>
      <c r="E112" s="61"/>
    </row>
    <row r="113" spans="1:6" s="3" customFormat="1" ht="12.75">
      <c r="A113" s="56" t="s">
        <v>216</v>
      </c>
      <c r="B113" s="58"/>
      <c r="C113" s="55"/>
      <c r="D113" s="55"/>
      <c r="E113" s="45"/>
    </row>
    <row r="114" spans="1:6" s="3" customFormat="1" ht="22.5">
      <c r="A114" s="8" t="s">
        <v>107</v>
      </c>
      <c r="B114" s="47" t="s">
        <v>160</v>
      </c>
      <c r="C114" s="50">
        <v>11520000</v>
      </c>
      <c r="D114" s="50">
        <v>9792000</v>
      </c>
      <c r="E114" s="1" t="s">
        <v>161</v>
      </c>
    </row>
    <row r="115" spans="1:6" s="3" customFormat="1">
      <c r="A115" s="8" t="s">
        <v>108</v>
      </c>
      <c r="B115" s="47" t="s">
        <v>162</v>
      </c>
      <c r="C115" s="51">
        <v>30000000</v>
      </c>
      <c r="D115" s="51">
        <v>25500000</v>
      </c>
      <c r="E115" s="1" t="s">
        <v>7</v>
      </c>
    </row>
    <row r="116" spans="1:6">
      <c r="A116" s="10"/>
      <c r="B116" s="11" t="s">
        <v>41</v>
      </c>
      <c r="C116" s="32">
        <f>SUM(C114:C115)</f>
        <v>41520000</v>
      </c>
      <c r="D116" s="33">
        <f>SUM(D114:D115)</f>
        <v>35292000</v>
      </c>
      <c r="E116" s="12"/>
    </row>
    <row r="117" spans="1:6" s="3" customFormat="1" ht="12.75">
      <c r="A117" s="56" t="s">
        <v>165</v>
      </c>
      <c r="B117" s="58"/>
      <c r="C117" s="55"/>
      <c r="D117" s="55"/>
      <c r="E117" s="45"/>
    </row>
    <row r="118" spans="1:6" s="3" customFormat="1" ht="22.5">
      <c r="A118" s="8" t="s">
        <v>109</v>
      </c>
      <c r="B118" s="52" t="s">
        <v>164</v>
      </c>
      <c r="C118" s="50">
        <v>20000000</v>
      </c>
      <c r="D118" s="50">
        <v>17000000</v>
      </c>
      <c r="E118" s="1" t="s">
        <v>161</v>
      </c>
    </row>
    <row r="119" spans="1:6">
      <c r="A119" s="10"/>
      <c r="B119" s="11" t="s">
        <v>41</v>
      </c>
      <c r="C119" s="32">
        <f>SUM(C118)</f>
        <v>20000000</v>
      </c>
      <c r="D119" s="33">
        <f>SUM(D118)</f>
        <v>17000000</v>
      </c>
      <c r="E119" s="12"/>
    </row>
    <row r="120" spans="1:6" s="7" customFormat="1" ht="12.75" customHeight="1">
      <c r="A120" s="59" t="s">
        <v>19</v>
      </c>
      <c r="B120" s="68"/>
      <c r="C120" s="68"/>
      <c r="D120" s="68"/>
      <c r="E120" s="69"/>
    </row>
    <row r="121" spans="1:6" ht="11.25" customHeight="1">
      <c r="A121" s="56" t="s">
        <v>174</v>
      </c>
      <c r="B121" s="57"/>
      <c r="C121" s="55"/>
      <c r="D121" s="55"/>
      <c r="E121" s="45"/>
    </row>
    <row r="122" spans="1:6" ht="22.5">
      <c r="A122" s="8" t="s">
        <v>110</v>
      </c>
      <c r="B122" s="9" t="s">
        <v>37</v>
      </c>
      <c r="C122" s="1">
        <v>152000000</v>
      </c>
      <c r="D122" s="1">
        <v>27965000</v>
      </c>
      <c r="E122" s="1" t="s">
        <v>35</v>
      </c>
    </row>
    <row r="123" spans="1:6" s="35" customFormat="1" ht="22.5">
      <c r="A123" s="8" t="s">
        <v>111</v>
      </c>
      <c r="B123" s="9" t="s">
        <v>30</v>
      </c>
      <c r="C123" s="1">
        <v>390000000</v>
      </c>
      <c r="D123" s="1">
        <v>127500000</v>
      </c>
      <c r="E123" s="1" t="s">
        <v>35</v>
      </c>
      <c r="F123" s="34"/>
    </row>
    <row r="124" spans="1:6" ht="22.5">
      <c r="A124" s="8" t="s">
        <v>112</v>
      </c>
      <c r="B124" s="9" t="s">
        <v>60</v>
      </c>
      <c r="C124" s="1">
        <v>120000000</v>
      </c>
      <c r="D124" s="1">
        <v>102000000</v>
      </c>
      <c r="E124" s="1" t="s">
        <v>35</v>
      </c>
    </row>
    <row r="125" spans="1:6" ht="56.25">
      <c r="A125" s="8" t="s">
        <v>113</v>
      </c>
      <c r="B125" s="9" t="s">
        <v>26</v>
      </c>
      <c r="C125" s="1">
        <v>306000000</v>
      </c>
      <c r="D125" s="1">
        <v>103300500</v>
      </c>
      <c r="E125" s="1" t="s">
        <v>35</v>
      </c>
      <c r="F125" s="13"/>
    </row>
    <row r="126" spans="1:6" ht="22.5">
      <c r="A126" s="8" t="s">
        <v>114</v>
      </c>
      <c r="B126" s="9" t="s">
        <v>246</v>
      </c>
      <c r="C126" s="1">
        <v>57776000</v>
      </c>
      <c r="D126" s="1">
        <v>49109600</v>
      </c>
      <c r="E126" s="1" t="s">
        <v>35</v>
      </c>
    </row>
    <row r="127" spans="1:6" ht="22.5">
      <c r="A127" s="8" t="s">
        <v>115</v>
      </c>
      <c r="B127" s="9" t="s">
        <v>27</v>
      </c>
      <c r="C127" s="1">
        <v>373000000</v>
      </c>
      <c r="D127" s="1">
        <v>70852600</v>
      </c>
      <c r="E127" s="1" t="s">
        <v>35</v>
      </c>
    </row>
    <row r="128" spans="1:6" ht="22.5">
      <c r="A128" s="8" t="s">
        <v>116</v>
      </c>
      <c r="B128" s="9" t="s">
        <v>245</v>
      </c>
      <c r="C128" s="1">
        <v>100000000</v>
      </c>
      <c r="D128" s="1">
        <v>85000000</v>
      </c>
      <c r="E128" s="1" t="s">
        <v>35</v>
      </c>
    </row>
    <row r="129" spans="1:5" ht="45">
      <c r="A129" s="8" t="s">
        <v>117</v>
      </c>
      <c r="B129" s="17" t="s">
        <v>22</v>
      </c>
      <c r="C129" s="1">
        <v>41000000</v>
      </c>
      <c r="D129" s="1">
        <v>24990000</v>
      </c>
      <c r="E129" s="1" t="s">
        <v>35</v>
      </c>
    </row>
    <row r="130" spans="1:5" s="35" customFormat="1" ht="12.75">
      <c r="A130" s="37"/>
      <c r="B130" s="40" t="s">
        <v>41</v>
      </c>
      <c r="C130" s="33">
        <f>SUM(C122:C129)</f>
        <v>1539776000</v>
      </c>
      <c r="D130" s="33">
        <f>SUM(D122:D129)</f>
        <v>590717700</v>
      </c>
      <c r="E130" s="12"/>
    </row>
    <row r="131" spans="1:5" ht="12.75">
      <c r="A131" s="62" t="s">
        <v>20</v>
      </c>
      <c r="B131" s="63"/>
      <c r="C131" s="63"/>
      <c r="D131" s="64"/>
      <c r="E131" s="65"/>
    </row>
    <row r="132" spans="1:5">
      <c r="A132" s="56" t="s">
        <v>183</v>
      </c>
      <c r="B132" s="57"/>
      <c r="C132" s="55"/>
      <c r="D132" s="55"/>
      <c r="E132" s="45"/>
    </row>
    <row r="133" spans="1:5">
      <c r="A133" s="8" t="s">
        <v>118</v>
      </c>
      <c r="B133" s="9" t="s">
        <v>184</v>
      </c>
      <c r="C133" s="42">
        <v>22126697</v>
      </c>
      <c r="D133" s="42">
        <v>13103430</v>
      </c>
      <c r="E133" s="1" t="s">
        <v>185</v>
      </c>
    </row>
    <row r="134" spans="1:5" ht="22.5">
      <c r="A134" s="8" t="s">
        <v>119</v>
      </c>
      <c r="B134" s="9" t="s">
        <v>186</v>
      </c>
      <c r="C134" s="42">
        <v>34473985</v>
      </c>
      <c r="D134" s="42">
        <v>20263810</v>
      </c>
      <c r="E134" s="1" t="s">
        <v>187</v>
      </c>
    </row>
    <row r="135" spans="1:5">
      <c r="A135" s="8" t="s">
        <v>120</v>
      </c>
      <c r="B135" s="9" t="s">
        <v>188</v>
      </c>
      <c r="C135" s="42">
        <v>14209163</v>
      </c>
      <c r="D135" s="42">
        <v>12077788</v>
      </c>
      <c r="E135" s="1" t="s">
        <v>189</v>
      </c>
    </row>
    <row r="136" spans="1:5">
      <c r="A136" s="8" t="s">
        <v>121</v>
      </c>
      <c r="B136" s="9" t="s">
        <v>190</v>
      </c>
      <c r="C136" s="42">
        <v>38913695</v>
      </c>
      <c r="D136" s="42">
        <v>22873470</v>
      </c>
      <c r="E136" s="1" t="s">
        <v>191</v>
      </c>
    </row>
    <row r="137" spans="1:5" ht="22.5">
      <c r="A137" s="8" t="s">
        <v>122</v>
      </c>
      <c r="B137" s="9" t="s">
        <v>192</v>
      </c>
      <c r="C137" s="42">
        <v>16355529</v>
      </c>
      <c r="D137" s="42">
        <v>9632570</v>
      </c>
      <c r="E137" s="1" t="s">
        <v>193</v>
      </c>
    </row>
    <row r="138" spans="1:5">
      <c r="A138" s="8" t="s">
        <v>123</v>
      </c>
      <c r="B138" s="9" t="s">
        <v>194</v>
      </c>
      <c r="C138" s="42">
        <v>24992121</v>
      </c>
      <c r="D138" s="42">
        <v>14690370</v>
      </c>
      <c r="E138" s="1" t="s">
        <v>195</v>
      </c>
    </row>
    <row r="139" spans="1:5" ht="33.75">
      <c r="A139" s="8" t="s">
        <v>124</v>
      </c>
      <c r="B139" s="9" t="s">
        <v>196</v>
      </c>
      <c r="C139" s="42">
        <v>35599233</v>
      </c>
      <c r="D139" s="42">
        <v>30259348</v>
      </c>
      <c r="E139" s="1" t="s">
        <v>197</v>
      </c>
    </row>
    <row r="140" spans="1:5" ht="22.5">
      <c r="A140" s="8" t="s">
        <v>125</v>
      </c>
      <c r="B140" s="9" t="s">
        <v>198</v>
      </c>
      <c r="C140" s="42">
        <v>24236630</v>
      </c>
      <c r="D140" s="42">
        <v>17237091</v>
      </c>
      <c r="E140" s="1" t="s">
        <v>199</v>
      </c>
    </row>
    <row r="141" spans="1:5">
      <c r="A141" s="10"/>
      <c r="B141" s="11" t="s">
        <v>41</v>
      </c>
      <c r="C141" s="32">
        <f>SUM(C133:C140)</f>
        <v>210907053</v>
      </c>
      <c r="D141" s="33">
        <f>SUM(D133:D140)</f>
        <v>140137877</v>
      </c>
      <c r="E141" s="12"/>
    </row>
    <row r="142" spans="1:5">
      <c r="A142" s="56" t="s">
        <v>177</v>
      </c>
      <c r="B142" s="57"/>
      <c r="C142" s="55"/>
      <c r="D142" s="55"/>
      <c r="E142" s="45"/>
    </row>
    <row r="143" spans="1:5" s="7" customFormat="1" ht="22.5">
      <c r="A143" s="8" t="s">
        <v>126</v>
      </c>
      <c r="B143" s="9" t="s">
        <v>25</v>
      </c>
      <c r="C143" s="1">
        <v>88000000</v>
      </c>
      <c r="D143" s="1">
        <v>35200000</v>
      </c>
      <c r="E143" s="1" t="s">
        <v>90</v>
      </c>
    </row>
    <row r="144" spans="1:5" s="7" customFormat="1">
      <c r="A144" s="8" t="s">
        <v>127</v>
      </c>
      <c r="B144" s="9" t="s">
        <v>24</v>
      </c>
      <c r="C144" s="1">
        <v>44031162</v>
      </c>
      <c r="D144" s="1">
        <v>25677025</v>
      </c>
      <c r="E144" s="1" t="s">
        <v>23</v>
      </c>
    </row>
    <row r="145" spans="1:5" s="35" customFormat="1" ht="12.75">
      <c r="A145" s="37"/>
      <c r="B145" s="40" t="s">
        <v>41</v>
      </c>
      <c r="C145" s="33">
        <f>SUM(C143:C144)</f>
        <v>132031162</v>
      </c>
      <c r="D145" s="33">
        <f>SUM(D143:D144)</f>
        <v>60877025</v>
      </c>
      <c r="E145" s="12"/>
    </row>
    <row r="146" spans="1:5" s="7" customFormat="1" ht="12.75">
      <c r="A146" s="78" t="s">
        <v>33</v>
      </c>
      <c r="B146" s="79"/>
      <c r="C146" s="79"/>
      <c r="D146" s="80"/>
      <c r="E146" s="80"/>
    </row>
    <row r="147" spans="1:5" s="7" customFormat="1">
      <c r="A147" s="56" t="s">
        <v>179</v>
      </c>
      <c r="B147" s="57"/>
      <c r="C147" s="55"/>
      <c r="D147" s="55"/>
      <c r="E147" s="45"/>
    </row>
    <row r="148" spans="1:5" s="35" customFormat="1" ht="33.75">
      <c r="A148" s="8" t="s">
        <v>128</v>
      </c>
      <c r="B148" s="9" t="s">
        <v>202</v>
      </c>
      <c r="C148" s="1">
        <v>3000000</v>
      </c>
      <c r="D148" s="1">
        <v>2550000</v>
      </c>
      <c r="E148" s="1" t="s">
        <v>203</v>
      </c>
    </row>
    <row r="149" spans="1:5" ht="33.75">
      <c r="A149" s="8" t="s">
        <v>129</v>
      </c>
      <c r="B149" s="9" t="s">
        <v>204</v>
      </c>
      <c r="C149" s="1">
        <v>8000000</v>
      </c>
      <c r="D149" s="1">
        <v>6800000</v>
      </c>
      <c r="E149" s="1" t="s">
        <v>205</v>
      </c>
    </row>
    <row r="150" spans="1:5">
      <c r="A150" s="8" t="s">
        <v>130</v>
      </c>
      <c r="B150" s="53" t="s">
        <v>206</v>
      </c>
      <c r="C150" s="1">
        <v>15036216</v>
      </c>
      <c r="D150" s="1">
        <v>12780783</v>
      </c>
      <c r="E150" s="1" t="s">
        <v>207</v>
      </c>
    </row>
    <row r="151" spans="1:5" ht="33.75">
      <c r="A151" s="8" t="s">
        <v>131</v>
      </c>
      <c r="B151" s="17" t="s">
        <v>159</v>
      </c>
      <c r="C151" s="1">
        <v>6982800</v>
      </c>
      <c r="D151" s="1">
        <v>5000000</v>
      </c>
      <c r="E151" s="1" t="s">
        <v>54</v>
      </c>
    </row>
    <row r="152" spans="1:5" ht="33.75">
      <c r="A152" s="8" t="s">
        <v>132</v>
      </c>
      <c r="B152" s="9" t="s">
        <v>88</v>
      </c>
      <c r="C152" s="1">
        <v>22000000</v>
      </c>
      <c r="D152" s="1">
        <v>15000000</v>
      </c>
      <c r="E152" s="12" t="s">
        <v>53</v>
      </c>
    </row>
    <row r="153" spans="1:5">
      <c r="A153" s="10"/>
      <c r="B153" s="11" t="s">
        <v>41</v>
      </c>
      <c r="C153" s="32">
        <f>SUM(C148:C152)</f>
        <v>55019016</v>
      </c>
      <c r="D153" s="33">
        <f>SUM(D148:D152)</f>
        <v>42130783</v>
      </c>
      <c r="E153" s="12"/>
    </row>
    <row r="154" spans="1:5" s="35" customFormat="1" ht="12.75">
      <c r="A154" s="56" t="s">
        <v>180</v>
      </c>
      <c r="B154" s="57"/>
      <c r="C154" s="55"/>
      <c r="D154" s="55"/>
      <c r="E154" s="45"/>
    </row>
    <row r="155" spans="1:5" s="35" customFormat="1" ht="22.5">
      <c r="A155" s="8" t="s">
        <v>133</v>
      </c>
      <c r="B155" s="9" t="s">
        <v>208</v>
      </c>
      <c r="C155" s="1">
        <v>11877655</v>
      </c>
      <c r="D155" s="1">
        <v>5841470</v>
      </c>
      <c r="E155" s="1" t="s">
        <v>209</v>
      </c>
    </row>
    <row r="156" spans="1:5" ht="12.75">
      <c r="A156" s="38"/>
      <c r="B156" s="15" t="s">
        <v>41</v>
      </c>
      <c r="C156" s="33">
        <f>SUM(C155)</f>
        <v>11877655</v>
      </c>
      <c r="D156" s="33">
        <f>SUM(D155)</f>
        <v>5841470</v>
      </c>
      <c r="E156" s="12"/>
    </row>
    <row r="157" spans="1:5" s="35" customFormat="1" ht="12.75">
      <c r="A157" s="2"/>
      <c r="B157" s="15" t="s">
        <v>215</v>
      </c>
      <c r="C157" s="33">
        <f>SUM(C116,C119,C130,C141,C145,C153,C156)</f>
        <v>2011130886</v>
      </c>
      <c r="D157" s="33">
        <f>SUM(D116,D119,D130,D141,D145,D153,D156)</f>
        <v>891996855</v>
      </c>
      <c r="E157" s="16"/>
    </row>
    <row r="158" spans="1:5" s="35" customFormat="1" ht="12.75">
      <c r="A158" s="16"/>
      <c r="B158" s="16"/>
      <c r="C158" s="25"/>
      <c r="D158" s="25"/>
      <c r="E158" s="16"/>
    </row>
    <row r="159" spans="1:5" s="35" customFormat="1" ht="12.75">
      <c r="A159" s="19"/>
      <c r="B159" s="19"/>
      <c r="C159" s="26"/>
      <c r="D159" s="26"/>
      <c r="E159" s="19"/>
    </row>
    <row r="160" spans="1:5" ht="12.75">
      <c r="A160" s="77"/>
      <c r="B160" s="76"/>
      <c r="C160" s="76"/>
      <c r="D160" s="76"/>
      <c r="E160" s="76"/>
    </row>
    <row r="161" spans="1:5">
      <c r="A161" s="20"/>
      <c r="B161" s="21"/>
      <c r="C161" s="27"/>
      <c r="D161" s="27"/>
      <c r="E161" s="22"/>
    </row>
    <row r="162" spans="1:5" s="3" customFormat="1">
      <c r="A162" s="16"/>
      <c r="B162" s="15"/>
      <c r="C162" s="31"/>
      <c r="D162" s="28"/>
      <c r="E162" s="22"/>
    </row>
    <row r="163" spans="1:5" ht="12.75">
      <c r="A163" s="74"/>
      <c r="B163" s="75"/>
      <c r="C163" s="75"/>
      <c r="D163" s="76"/>
      <c r="E163" s="76"/>
    </row>
    <row r="164" spans="1:5">
      <c r="A164" s="20"/>
      <c r="B164" s="21"/>
      <c r="C164" s="27"/>
      <c r="D164" s="27"/>
      <c r="E164" s="22"/>
    </row>
    <row r="165" spans="1:5">
      <c r="A165" s="20"/>
      <c r="B165" s="21"/>
      <c r="C165" s="27"/>
      <c r="D165" s="27"/>
      <c r="E165" s="18"/>
    </row>
    <row r="166" spans="1:5">
      <c r="A166" s="16"/>
      <c r="B166" s="15"/>
      <c r="C166" s="31"/>
      <c r="D166" s="28"/>
      <c r="E166" s="22"/>
    </row>
    <row r="167" spans="1:5">
      <c r="A167" s="16"/>
      <c r="B167" s="16"/>
      <c r="C167" s="29"/>
      <c r="D167" s="29"/>
      <c r="E167" s="16"/>
    </row>
    <row r="168" spans="1:5">
      <c r="A168" s="16"/>
      <c r="B168" s="16"/>
      <c r="C168" s="25"/>
      <c r="D168" s="25"/>
      <c r="E168" s="16"/>
    </row>
  </sheetData>
  <mergeCells count="36">
    <mergeCell ref="A132:B132"/>
    <mergeCell ref="A147:B147"/>
    <mergeCell ref="A154:B154"/>
    <mergeCell ref="A163:E163"/>
    <mergeCell ref="A160:E160"/>
    <mergeCell ref="A146:E146"/>
    <mergeCell ref="A142:B142"/>
    <mergeCell ref="A131:E131"/>
    <mergeCell ref="A4:E4"/>
    <mergeCell ref="A27:E27"/>
    <mergeCell ref="A38:E38"/>
    <mergeCell ref="A64:E64"/>
    <mergeCell ref="A71:E71"/>
    <mergeCell ref="A120:E120"/>
    <mergeCell ref="A121:B121"/>
    <mergeCell ref="A5:B5"/>
    <mergeCell ref="A14:B14"/>
    <mergeCell ref="A18:B18"/>
    <mergeCell ref="A23:B23"/>
    <mergeCell ref="A113:B113"/>
    <mergeCell ref="A61:B61"/>
    <mergeCell ref="A65:B65"/>
    <mergeCell ref="A72:B72"/>
    <mergeCell ref="A28:B28"/>
    <mergeCell ref="A32:B32"/>
    <mergeCell ref="A39:B39"/>
    <mergeCell ref="A55:B55"/>
    <mergeCell ref="A68:B68"/>
    <mergeCell ref="A117:B117"/>
    <mergeCell ref="A112:E112"/>
    <mergeCell ref="A101:B101"/>
    <mergeCell ref="A95:B95"/>
    <mergeCell ref="A94:E94"/>
    <mergeCell ref="A79:E79"/>
    <mergeCell ref="A80:B80"/>
    <mergeCell ref="A85:B85"/>
  </mergeCells>
  <phoneticPr fontId="1" type="noConversion"/>
  <printOptions horizontalCentered="1"/>
  <pageMargins left="0.43307086614173229" right="0.27559055118110237" top="0.47244094488188981" bottom="0.35433070866141736" header="0.23622047244094491" footer="0.19685039370078741"/>
  <pageSetup paperSize="9" scale="99" orientation="landscape" r:id="rId1"/>
  <headerFooter alignWithMargins="0"/>
  <rowBreaks count="6" manualBreakCount="6">
    <brk id="22" max="4" man="1"/>
    <brk id="54" max="4" man="1"/>
    <brk id="84" max="4" man="1"/>
    <brk id="107" max="5" man="1"/>
    <brk id="130" max="4" man="1"/>
    <brk id="16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kluczowe </vt:lpstr>
      <vt:lpstr>'kluczowe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Demianiuk</dc:creator>
  <cp:lastModifiedBy>Małgorzata Brzozowska</cp:lastModifiedBy>
  <cp:lastPrinted>2011-08-22T11:40:31Z</cp:lastPrinted>
  <dcterms:created xsi:type="dcterms:W3CDTF">2006-09-04T12:32:58Z</dcterms:created>
  <dcterms:modified xsi:type="dcterms:W3CDTF">2011-08-23T12:19:27Z</dcterms:modified>
</cp:coreProperties>
</file>